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0" i="1"/>
  <c r="J9" s="1"/>
  <c r="J11"/>
  <c r="J13" s="1"/>
  <c r="J49" s="1"/>
  <c r="J12"/>
  <c r="J22"/>
  <c r="J27"/>
  <c r="J28"/>
  <c r="J31"/>
  <c r="J37"/>
  <c r="J48" s="1"/>
  <c r="J39"/>
  <c r="J41"/>
  <c r="J44"/>
  <c r="J42" s="1"/>
  <c r="J47" s="1"/>
  <c r="J51" l="1"/>
</calcChain>
</file>

<file path=xl/sharedStrings.xml><?xml version="1.0" encoding="utf-8"?>
<sst xmlns="http://schemas.openxmlformats.org/spreadsheetml/2006/main" count="72" uniqueCount="70">
  <si>
    <t>ООО УК "РСУ № 1" г.Орел, ул. М.Горького, д. 17 или по тел.76-40-33</t>
  </si>
  <si>
    <t>По всем возникшим вопросам можете обратиться в Управляющую компанию</t>
  </si>
  <si>
    <t>многоквартирного дома за оказанные услуги на 01.01.2013г.</t>
  </si>
  <si>
    <t xml:space="preserve">Общая задолженность собственников и нанимателей </t>
  </si>
  <si>
    <t>8)</t>
  </si>
  <si>
    <t>Общая задолженность собственников и нанимателей по ЖКУ(квитанции) на 01.01.2013г.</t>
  </si>
  <si>
    <t>7)</t>
  </si>
  <si>
    <t xml:space="preserve">Задолженность собственников и нанимателей жилья по данным услугам на 01.01.2013г.                                       </t>
  </si>
  <si>
    <t>6.6)</t>
  </si>
  <si>
    <t>Остаток (+,-) средств по состоянию на 01.01.2013г.</t>
  </si>
  <si>
    <t>6.5)</t>
  </si>
  <si>
    <t>Изгот.навес.укреп.водосточ.труб</t>
  </si>
  <si>
    <t>Изгот.и ремонт мет.контейн.д/мусора</t>
  </si>
  <si>
    <t>Демонтаж, изготовление и устан.отопительного регистра в подъезде</t>
  </si>
  <si>
    <t>Замена задвижки, крана на отопл.</t>
  </si>
  <si>
    <t>Выполнены работы, в том числе</t>
  </si>
  <si>
    <t>6.4)</t>
  </si>
  <si>
    <t>Оплачено (жилые и нежилые помещения)</t>
  </si>
  <si>
    <t>6.3)</t>
  </si>
  <si>
    <t>Услуги по управлению</t>
  </si>
  <si>
    <t>В)</t>
  </si>
  <si>
    <t>Налог 1% от дохода</t>
  </si>
  <si>
    <t>Б)</t>
  </si>
  <si>
    <t>Расходы по расчетно-кассовому обслуживанию</t>
  </si>
  <si>
    <t>А)</t>
  </si>
  <si>
    <t>Начислено по текущему ремонту и благоустройству (жилые и нежилые помещения)</t>
  </si>
  <si>
    <t>6.1)</t>
  </si>
  <si>
    <t xml:space="preserve">Задолженность собственников и нанимателей жилья по данным услугам на 01.01.2012г.                                       </t>
  </si>
  <si>
    <t>Остаток (+,-) средств по состоянию на 01.01.2012г.</t>
  </si>
  <si>
    <t>Текущий ремонт и благоустройство</t>
  </si>
  <si>
    <t>6)</t>
  </si>
  <si>
    <t>17) Услуги по управлению</t>
  </si>
  <si>
    <t>16) Расходы по расчетно-кассовому обслуживанию</t>
  </si>
  <si>
    <t>15) Налоги(20,2% от з/пл., 1% с дохода)</t>
  </si>
  <si>
    <t>14) Др.расходы(обсл.вычисл.тех.,канц.товары,транспорт и т.д.)</t>
  </si>
  <si>
    <t>13) Материалы</t>
  </si>
  <si>
    <t>12) Захоронение ТБО</t>
  </si>
  <si>
    <t>11) МПП ВКХ Водоканал</t>
  </si>
  <si>
    <t>10) Сбор и вывоз крупногабаритного мусора</t>
  </si>
  <si>
    <t>9) Сбор и вывоз твердых бытовых отходов</t>
  </si>
  <si>
    <t xml:space="preserve">8) Аварийно-ремонтная служба </t>
  </si>
  <si>
    <t>7) Дератизация и дезинсекция</t>
  </si>
  <si>
    <t>6)  Санит.содерж.(убор.придомов.тер.…..)</t>
  </si>
  <si>
    <t>5)  Тех.обслуживание, тех.осмотр и аварийный ремонт внутридомовых газовых сетей</t>
  </si>
  <si>
    <t>4)  Тех.обслуживание, тех.осмотр и аварийный ремонт кровли, чердаков,подвалов</t>
  </si>
  <si>
    <t xml:space="preserve">3)  Тех.обслуживание, тех.осмотр и авар.ремонт вентиляционных сетей и домоходов </t>
  </si>
  <si>
    <t>2)  Тех.обслуживание, тех.осмотр и аварийный ремонт электрических сетей</t>
  </si>
  <si>
    <t>сетей (тепловых, горячего и холодного водоснабжения, канализация)</t>
  </si>
  <si>
    <t>1)  Тех.обслуживание, тех.осмотр и аварийный ремонт внутридомовых инженерных</t>
  </si>
  <si>
    <t>Общий перечень выполненных работ:</t>
  </si>
  <si>
    <t>Все обязательства договора управления выполнены.</t>
  </si>
  <si>
    <t xml:space="preserve">Задолженность собственников и нанимателей по данным услугам на 01.01.2013г.                                      </t>
  </si>
  <si>
    <t>Оплачено(жилые и нежилые помещения)</t>
  </si>
  <si>
    <t>а)</t>
  </si>
  <si>
    <t>Оплачено,в том числе:</t>
  </si>
  <si>
    <t>4.2)</t>
  </si>
  <si>
    <t>Начислено(жилые и нежилые помещения)</t>
  </si>
  <si>
    <t>Начислено, в том числе:</t>
  </si>
  <si>
    <t>4.1)</t>
  </si>
  <si>
    <t>Оказаны услуги (вып.работы) по т/о и  содерж.общего имущ.:</t>
  </si>
  <si>
    <t>4)</t>
  </si>
  <si>
    <t>Дата принятия в управление: 01.03.2012г.</t>
  </si>
  <si>
    <t>3)</t>
  </si>
  <si>
    <t>Площадь дома:     1944,6 кв.м</t>
  </si>
  <si>
    <t xml:space="preserve">2) </t>
  </si>
  <si>
    <t xml:space="preserve">Адрес дома:  ул.Максима Горького, д.27 </t>
  </si>
  <si>
    <t>1)</t>
  </si>
  <si>
    <t>жилым домом в период с 01.01.2012г.по 31.12.2012г.</t>
  </si>
  <si>
    <t>Управляющей организации о выполнении договора управления многоквартирным</t>
  </si>
  <si>
    <t>Отчёт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</si>
</sst>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/>
    <xf numFmtId="0" fontId="2" fillId="0" borderId="0" xfId="0" applyFont="1"/>
    <xf numFmtId="0" fontId="1" fillId="0" borderId="0" xfId="0" applyFont="1"/>
    <xf numFmtId="0" fontId="3" fillId="0" borderId="0" xfId="0" applyFont="1"/>
    <xf numFmtId="2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/>
    <xf numFmtId="0" fontId="5" fillId="0" borderId="0" xfId="0" applyFont="1" applyAlignment="1"/>
    <xf numFmtId="2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/>
    <xf numFmtId="2" fontId="0" fillId="0" borderId="0" xfId="0" applyNumberFormat="1" applyFont="1"/>
    <xf numFmtId="2" fontId="0" fillId="0" borderId="0" xfId="0" applyNumberFormat="1" applyAlignment="1">
      <alignment horizontal="right"/>
    </xf>
    <xf numFmtId="0" fontId="5" fillId="0" borderId="0" xfId="0" applyFont="1" applyAlignment="1">
      <alignment horizontal="left"/>
    </xf>
    <xf numFmtId="2" fontId="3" fillId="0" borderId="0" xfId="0" applyNumberFormat="1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/>
    <xf numFmtId="0" fontId="0" fillId="0" borderId="0" xfId="0" applyAlignment="1"/>
    <xf numFmtId="0" fontId="3" fillId="0" borderId="0" xfId="0" applyFont="1" applyAlignment="1"/>
    <xf numFmtId="0" fontId="4" fillId="0" borderId="0" xfId="0" applyFont="1"/>
    <xf numFmtId="0" fontId="0" fillId="0" borderId="0" xfId="0" applyAlignment="1">
      <alignment horizontal="right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topLeftCell="A52" workbookViewId="0">
      <selection activeCell="K17" sqref="K17"/>
    </sheetView>
  </sheetViews>
  <sheetFormatPr defaultRowHeight="15"/>
  <sheetData>
    <row r="1" spans="1:10">
      <c r="D1" s="29" t="s">
        <v>69</v>
      </c>
      <c r="J1" s="28"/>
    </row>
    <row r="2" spans="1:10">
      <c r="A2" s="22" t="s">
        <v>68</v>
      </c>
      <c r="B2" s="22"/>
      <c r="C2" s="22"/>
      <c r="D2" s="22"/>
      <c r="E2" s="22"/>
      <c r="F2" s="22"/>
      <c r="G2" s="22"/>
      <c r="H2" s="22"/>
      <c r="I2" s="22"/>
    </row>
    <row r="3" spans="1:10">
      <c r="C3" s="22" t="s">
        <v>67</v>
      </c>
      <c r="D3" s="22"/>
      <c r="E3" s="22"/>
      <c r="F3" s="22"/>
      <c r="G3" s="22"/>
    </row>
    <row r="4" spans="1:10">
      <c r="A4" s="20" t="s">
        <v>66</v>
      </c>
      <c r="B4" s="8" t="s">
        <v>65</v>
      </c>
      <c r="C4" s="8"/>
      <c r="D4" s="8"/>
      <c r="E4" s="8"/>
      <c r="F4" s="4"/>
    </row>
    <row r="5" spans="1:10">
      <c r="A5" s="20" t="s">
        <v>64</v>
      </c>
      <c r="B5" s="27" t="s">
        <v>63</v>
      </c>
      <c r="C5" s="27"/>
      <c r="D5" s="27"/>
      <c r="E5" s="26"/>
      <c r="F5" s="26"/>
      <c r="G5" s="25"/>
      <c r="H5" s="25"/>
      <c r="I5" s="25"/>
      <c r="J5" s="25"/>
    </row>
    <row r="6" spans="1:10">
      <c r="A6" s="20" t="s">
        <v>62</v>
      </c>
      <c r="B6" s="8" t="s">
        <v>61</v>
      </c>
      <c r="C6" s="8"/>
      <c r="D6" s="8"/>
      <c r="E6" s="4"/>
      <c r="F6" s="4"/>
    </row>
    <row r="7" spans="1:10" ht="15.75">
      <c r="A7" s="24" t="s">
        <v>60</v>
      </c>
      <c r="B7" s="23" t="s">
        <v>59</v>
      </c>
      <c r="C7" s="23"/>
      <c r="D7" s="23"/>
      <c r="E7" s="23"/>
      <c r="F7" s="23"/>
      <c r="G7" s="23"/>
      <c r="H7" s="23"/>
      <c r="I7" s="13"/>
      <c r="J7" s="1"/>
    </row>
    <row r="8" spans="1:10">
      <c r="A8" s="20"/>
      <c r="B8" s="9" t="s">
        <v>27</v>
      </c>
      <c r="C8" s="8"/>
      <c r="D8" s="8"/>
      <c r="E8" s="8"/>
      <c r="F8" s="8"/>
      <c r="G8" s="8"/>
      <c r="H8" s="8"/>
      <c r="I8" s="8"/>
      <c r="J8" s="22">
        <v>0</v>
      </c>
    </row>
    <row r="9" spans="1:10">
      <c r="A9" s="4" t="s">
        <v>58</v>
      </c>
      <c r="B9" s="21" t="s">
        <v>57</v>
      </c>
      <c r="C9" s="4"/>
      <c r="D9" s="4"/>
      <c r="E9" s="4"/>
      <c r="F9" s="4"/>
      <c r="G9" s="4"/>
      <c r="H9" s="19"/>
      <c r="I9" s="18"/>
      <c r="J9" s="5">
        <f>J10</f>
        <v>95469.68</v>
      </c>
    </row>
    <row r="10" spans="1:10">
      <c r="A10" s="4" t="s">
        <v>53</v>
      </c>
      <c r="B10" s="20" t="s">
        <v>56</v>
      </c>
      <c r="C10" s="4"/>
      <c r="D10" s="4"/>
      <c r="E10" s="4"/>
      <c r="F10" s="4"/>
      <c r="G10" s="4"/>
      <c r="H10" s="19"/>
      <c r="I10" s="18"/>
      <c r="J10" s="17">
        <f>80700.9+13612.2+1156.37+0.21</f>
        <v>95469.68</v>
      </c>
    </row>
    <row r="11" spans="1:10">
      <c r="A11" s="2" t="s">
        <v>55</v>
      </c>
      <c r="B11" s="21" t="s">
        <v>54</v>
      </c>
      <c r="C11" s="4"/>
      <c r="D11" s="4"/>
      <c r="E11" s="4"/>
      <c r="F11" s="4"/>
      <c r="G11" s="4"/>
      <c r="H11" s="19"/>
      <c r="I11" s="18"/>
      <c r="J11" s="5">
        <f>J12</f>
        <v>88851.92</v>
      </c>
    </row>
    <row r="12" spans="1:10">
      <c r="A12" s="4" t="s">
        <v>53</v>
      </c>
      <c r="B12" s="20" t="s">
        <v>52</v>
      </c>
      <c r="C12" s="4"/>
      <c r="D12" s="4"/>
      <c r="E12" s="4"/>
      <c r="F12" s="4"/>
      <c r="G12" s="4"/>
      <c r="H12" s="19"/>
      <c r="I12" s="18"/>
      <c r="J12" s="17">
        <f>75118.32+12670.56+1063.04</f>
        <v>88851.92</v>
      </c>
    </row>
    <row r="13" spans="1:10">
      <c r="A13" s="4"/>
      <c r="B13" s="9" t="s">
        <v>51</v>
      </c>
      <c r="C13" s="8"/>
      <c r="D13" s="8"/>
      <c r="E13" s="8"/>
      <c r="F13" s="8"/>
      <c r="G13" s="8"/>
      <c r="H13" s="8"/>
      <c r="I13" s="8"/>
      <c r="J13" s="5">
        <f>J8+J11-J9</f>
        <v>-6617.7599999999948</v>
      </c>
    </row>
    <row r="14" spans="1:10">
      <c r="A14" s="4"/>
      <c r="B14" s="16" t="s">
        <v>50</v>
      </c>
      <c r="C14" s="16"/>
      <c r="D14" s="16"/>
      <c r="E14" s="16"/>
      <c r="F14" s="16"/>
      <c r="G14" s="16"/>
      <c r="H14" s="16"/>
      <c r="I14" s="4"/>
      <c r="J14" s="4"/>
    </row>
    <row r="15" spans="1:10">
      <c r="A15" s="4"/>
      <c r="B15" s="2" t="s">
        <v>49</v>
      </c>
      <c r="C15" s="4"/>
      <c r="D15" s="4"/>
      <c r="E15" s="4"/>
      <c r="F15" s="4"/>
      <c r="G15" s="4"/>
      <c r="H15" s="4"/>
      <c r="I15" s="4"/>
      <c r="J15" s="4"/>
    </row>
    <row r="16" spans="1:10">
      <c r="A16" s="4" t="s">
        <v>48</v>
      </c>
      <c r="B16" s="4"/>
      <c r="C16" s="4"/>
      <c r="D16" s="4"/>
      <c r="E16" s="4"/>
      <c r="F16" s="4"/>
      <c r="G16" s="4"/>
      <c r="H16" s="4"/>
      <c r="I16" s="4"/>
      <c r="J16" s="1"/>
    </row>
    <row r="17" spans="1:10">
      <c r="A17" s="4" t="s">
        <v>47</v>
      </c>
      <c r="B17" s="4"/>
      <c r="C17" s="4"/>
      <c r="D17" s="4"/>
      <c r="E17" s="4"/>
      <c r="F17" s="4"/>
      <c r="G17" s="4"/>
      <c r="H17" s="4"/>
      <c r="I17" s="4"/>
      <c r="J17" s="11">
        <v>22417.79</v>
      </c>
    </row>
    <row r="18" spans="1:10">
      <c r="A18" s="4" t="s">
        <v>46</v>
      </c>
      <c r="B18" s="4"/>
      <c r="C18" s="4"/>
      <c r="D18" s="4"/>
      <c r="E18" s="4"/>
      <c r="F18" s="4"/>
      <c r="G18" s="4"/>
      <c r="H18" s="4"/>
      <c r="I18" s="4"/>
      <c r="J18" s="1">
        <v>3124.74</v>
      </c>
    </row>
    <row r="19" spans="1:10">
      <c r="A19" s="4" t="s">
        <v>45</v>
      </c>
      <c r="B19" s="4"/>
      <c r="C19" s="4"/>
      <c r="D19" s="4"/>
      <c r="E19" s="4"/>
      <c r="F19" s="4"/>
      <c r="G19" s="4"/>
      <c r="H19" s="4"/>
      <c r="I19" s="4"/>
      <c r="J19" s="12">
        <v>1555.68</v>
      </c>
    </row>
    <row r="20" spans="1:10">
      <c r="A20" s="4" t="s">
        <v>44</v>
      </c>
      <c r="B20" s="4"/>
      <c r="C20" s="4"/>
      <c r="D20" s="4"/>
      <c r="E20" s="4"/>
      <c r="F20" s="4"/>
      <c r="G20" s="4"/>
      <c r="H20" s="4"/>
      <c r="I20" s="4"/>
      <c r="J20" s="12">
        <v>4278.12</v>
      </c>
    </row>
    <row r="21" spans="1:10">
      <c r="A21" s="4" t="s">
        <v>43</v>
      </c>
      <c r="B21" s="4"/>
      <c r="C21" s="4"/>
      <c r="D21" s="4"/>
      <c r="E21" s="4"/>
      <c r="F21" s="4"/>
      <c r="G21" s="4"/>
      <c r="H21" s="4"/>
      <c r="I21" s="4"/>
      <c r="J21" s="12">
        <v>3500.28</v>
      </c>
    </row>
    <row r="22" spans="1:10">
      <c r="A22" s="4" t="s">
        <v>42</v>
      </c>
      <c r="B22" s="4"/>
      <c r="C22" s="4"/>
      <c r="D22" s="4"/>
      <c r="E22" s="4"/>
      <c r="F22" s="4"/>
      <c r="G22" s="4"/>
      <c r="H22" s="4"/>
      <c r="I22" s="4"/>
      <c r="J22" s="15">
        <f>15000</f>
        <v>15000</v>
      </c>
    </row>
    <row r="23" spans="1:10">
      <c r="A23" s="4" t="s">
        <v>41</v>
      </c>
      <c r="B23" s="4"/>
      <c r="C23" s="4"/>
      <c r="D23" s="4"/>
      <c r="E23" s="4"/>
      <c r="F23" s="4"/>
      <c r="G23" s="4"/>
      <c r="H23" s="4"/>
      <c r="I23" s="4"/>
      <c r="J23" s="11">
        <v>1361.2</v>
      </c>
    </row>
    <row r="24" spans="1:10">
      <c r="A24" s="4" t="s">
        <v>40</v>
      </c>
      <c r="B24" s="4"/>
      <c r="C24" s="4"/>
      <c r="D24" s="4"/>
      <c r="E24" s="4"/>
      <c r="F24" s="4"/>
      <c r="G24" s="4"/>
      <c r="H24" s="4"/>
      <c r="I24" s="4"/>
      <c r="J24" s="11">
        <v>5833.8</v>
      </c>
    </row>
    <row r="25" spans="1:10">
      <c r="A25" s="4" t="s">
        <v>39</v>
      </c>
      <c r="B25" s="4"/>
      <c r="C25" s="4"/>
      <c r="D25" s="4"/>
      <c r="E25" s="4"/>
      <c r="F25" s="4"/>
      <c r="G25" s="4"/>
      <c r="H25" s="4"/>
      <c r="I25" s="4"/>
      <c r="J25" s="12">
        <v>11084.22</v>
      </c>
    </row>
    <row r="26" spans="1:10">
      <c r="A26" s="4" t="s">
        <v>38</v>
      </c>
      <c r="B26" s="4"/>
      <c r="C26" s="4"/>
      <c r="D26" s="4"/>
      <c r="E26" s="4"/>
      <c r="F26" s="4"/>
      <c r="G26" s="4"/>
      <c r="H26" s="4"/>
      <c r="I26" s="4"/>
      <c r="J26" s="11">
        <v>2527.98</v>
      </c>
    </row>
    <row r="27" spans="1:10">
      <c r="A27" s="4" t="s">
        <v>37</v>
      </c>
      <c r="B27" s="4"/>
      <c r="C27" s="4"/>
      <c r="D27" s="4"/>
      <c r="E27" s="4"/>
      <c r="F27" s="4"/>
      <c r="G27" s="4"/>
      <c r="H27" s="4"/>
      <c r="I27" s="4"/>
      <c r="J27" s="14">
        <f>402.71+759.68+180.68</f>
        <v>1343.07</v>
      </c>
    </row>
    <row r="28" spans="1:10">
      <c r="A28" s="4" t="s">
        <v>36</v>
      </c>
      <c r="B28" s="4"/>
      <c r="C28" s="4"/>
      <c r="D28" s="4"/>
      <c r="E28" s="4"/>
      <c r="F28" s="4"/>
      <c r="G28" s="4"/>
      <c r="H28" s="4"/>
      <c r="I28" s="4"/>
      <c r="J28" s="12">
        <f>1156.37+0.21</f>
        <v>1156.58</v>
      </c>
    </row>
    <row r="29" spans="1:10">
      <c r="A29" s="4" t="s">
        <v>35</v>
      </c>
      <c r="B29" s="4"/>
      <c r="C29" s="4"/>
      <c r="D29" s="4"/>
      <c r="E29" s="4"/>
      <c r="F29" s="4"/>
      <c r="G29" s="4"/>
      <c r="H29" s="4"/>
      <c r="I29" s="4"/>
      <c r="J29" s="11">
        <v>1315.21</v>
      </c>
    </row>
    <row r="30" spans="1:10">
      <c r="A30" s="4" t="s">
        <v>34</v>
      </c>
      <c r="B30" s="4"/>
      <c r="C30" s="4"/>
      <c r="D30" s="4"/>
      <c r="E30" s="4"/>
      <c r="F30" s="4"/>
      <c r="G30" s="4"/>
      <c r="H30" s="4"/>
      <c r="I30" s="4"/>
      <c r="J30" s="11">
        <v>5948.25</v>
      </c>
    </row>
    <row r="31" spans="1:10">
      <c r="A31" s="4" t="s">
        <v>33</v>
      </c>
      <c r="B31" s="4"/>
      <c r="C31" s="4"/>
      <c r="D31" s="4"/>
      <c r="E31" s="4"/>
      <c r="F31" s="4"/>
      <c r="G31" s="4"/>
      <c r="H31" s="4"/>
      <c r="I31" s="4"/>
      <c r="J31" s="11">
        <f>4043.23+954.7</f>
        <v>4997.93</v>
      </c>
    </row>
    <row r="32" spans="1:10">
      <c r="A32" s="4" t="s">
        <v>32</v>
      </c>
      <c r="B32" s="4"/>
      <c r="C32" s="4"/>
      <c r="D32" s="4"/>
      <c r="E32" s="4"/>
      <c r="F32" s="4"/>
      <c r="G32" s="4"/>
      <c r="H32" s="4"/>
      <c r="I32" s="4"/>
      <c r="J32" s="11">
        <v>1954.74</v>
      </c>
    </row>
    <row r="33" spans="1:10">
      <c r="A33" s="4" t="s">
        <v>31</v>
      </c>
      <c r="B33" s="4"/>
      <c r="C33" s="4"/>
      <c r="D33" s="4"/>
      <c r="E33" s="4"/>
      <c r="F33" s="4"/>
      <c r="G33" s="4"/>
      <c r="H33" s="4"/>
      <c r="I33" s="4"/>
      <c r="J33" s="11">
        <v>8070.09</v>
      </c>
    </row>
    <row r="34" spans="1:10" ht="15.75">
      <c r="A34" s="13" t="s">
        <v>30</v>
      </c>
      <c r="B34" s="13" t="s">
        <v>29</v>
      </c>
      <c r="C34" s="13"/>
      <c r="D34" s="13"/>
      <c r="E34" s="13"/>
      <c r="F34" s="13"/>
      <c r="G34" s="13"/>
      <c r="H34" s="13"/>
      <c r="I34" s="4"/>
      <c r="J34" s="12"/>
    </row>
    <row r="35" spans="1:10">
      <c r="A35" s="4"/>
      <c r="B35" s="2" t="s">
        <v>28</v>
      </c>
      <c r="C35" s="2"/>
      <c r="D35" s="2"/>
      <c r="E35" s="2"/>
      <c r="F35" s="2"/>
      <c r="G35" s="2"/>
      <c r="H35" s="4"/>
      <c r="I35" s="4"/>
      <c r="J35" s="7">
        <v>0</v>
      </c>
    </row>
    <row r="36" spans="1:10">
      <c r="A36" s="4"/>
      <c r="B36" s="9" t="s">
        <v>27</v>
      </c>
      <c r="C36" s="8"/>
      <c r="D36" s="8"/>
      <c r="E36" s="8"/>
      <c r="F36" s="8"/>
      <c r="G36" s="8"/>
      <c r="H36" s="8"/>
      <c r="I36" s="8"/>
      <c r="J36" s="7">
        <v>0</v>
      </c>
    </row>
    <row r="37" spans="1:10">
      <c r="A37" s="4" t="s">
        <v>26</v>
      </c>
      <c r="B37" s="4" t="s">
        <v>25</v>
      </c>
      <c r="C37" s="4"/>
      <c r="D37" s="4"/>
      <c r="E37" s="4"/>
      <c r="F37" s="4"/>
      <c r="G37" s="4"/>
      <c r="H37" s="4"/>
      <c r="I37" s="4"/>
      <c r="J37" s="11">
        <f>34030.5+3889.2</f>
        <v>37919.699999999997</v>
      </c>
    </row>
    <row r="38" spans="1:10">
      <c r="A38" s="4" t="s">
        <v>24</v>
      </c>
      <c r="B38" s="4" t="s">
        <v>23</v>
      </c>
      <c r="C38" s="4"/>
      <c r="D38" s="4"/>
      <c r="E38" s="4"/>
      <c r="F38" s="4"/>
      <c r="G38" s="4"/>
      <c r="H38" s="4"/>
      <c r="I38" s="4"/>
      <c r="J38" s="12">
        <v>776.52</v>
      </c>
    </row>
    <row r="39" spans="1:10">
      <c r="A39" s="4" t="s">
        <v>22</v>
      </c>
      <c r="B39" s="4" t="s">
        <v>21</v>
      </c>
      <c r="C39" s="4"/>
      <c r="D39" s="4"/>
      <c r="E39" s="4"/>
      <c r="F39" s="4"/>
      <c r="G39" s="4"/>
      <c r="H39" s="4"/>
      <c r="I39" s="4"/>
      <c r="J39" s="11">
        <f>379.2</f>
        <v>379.2</v>
      </c>
    </row>
    <row r="40" spans="1:10">
      <c r="A40" s="4" t="s">
        <v>20</v>
      </c>
      <c r="B40" s="4" t="s">
        <v>19</v>
      </c>
      <c r="C40" s="4"/>
      <c r="D40" s="4"/>
      <c r="E40" s="4"/>
      <c r="F40" s="4"/>
      <c r="G40" s="4"/>
      <c r="H40" s="4"/>
      <c r="I40" s="4"/>
      <c r="J40" s="12">
        <v>3791.97</v>
      </c>
    </row>
    <row r="41" spans="1:10">
      <c r="A41" s="4" t="s">
        <v>18</v>
      </c>
      <c r="B41" s="4" t="s">
        <v>17</v>
      </c>
      <c r="C41" s="4"/>
      <c r="D41" s="4"/>
      <c r="E41" s="4"/>
      <c r="F41" s="4"/>
      <c r="G41" s="4"/>
      <c r="H41" s="4"/>
      <c r="I41" s="4"/>
      <c r="J41" s="12">
        <f>31676.4+3620.16</f>
        <v>35296.559999999998</v>
      </c>
    </row>
    <row r="42" spans="1:10">
      <c r="A42" s="4" t="s">
        <v>16</v>
      </c>
      <c r="B42" s="4" t="s">
        <v>15</v>
      </c>
      <c r="C42" s="4"/>
      <c r="D42" s="4"/>
      <c r="E42" s="4"/>
      <c r="F42" s="4"/>
      <c r="G42" s="4"/>
      <c r="H42" s="4"/>
      <c r="I42" s="4"/>
      <c r="J42" s="10">
        <f>J43+J45+J46+J44</f>
        <v>21938.2</v>
      </c>
    </row>
    <row r="43" spans="1:10">
      <c r="A43" s="4" t="s">
        <v>14</v>
      </c>
      <c r="B43" s="4"/>
      <c r="C43" s="4"/>
      <c r="D43" s="4"/>
      <c r="E43" s="4"/>
      <c r="F43" s="4"/>
      <c r="G43" s="4"/>
      <c r="H43" s="4"/>
      <c r="I43" s="4"/>
      <c r="J43" s="11">
        <v>1138.2</v>
      </c>
    </row>
    <row r="44" spans="1:10">
      <c r="A44" s="4" t="s">
        <v>13</v>
      </c>
      <c r="B44" s="4"/>
      <c r="C44" s="4"/>
      <c r="D44" s="4"/>
      <c r="E44" s="4"/>
      <c r="F44" s="4"/>
      <c r="G44" s="4"/>
      <c r="H44" s="4"/>
      <c r="I44" s="4"/>
      <c r="J44" s="11">
        <f>3500+6300</f>
        <v>9800</v>
      </c>
    </row>
    <row r="45" spans="1:10">
      <c r="A45" s="4" t="s">
        <v>12</v>
      </c>
      <c r="B45" s="4"/>
      <c r="C45" s="4"/>
      <c r="D45" s="4"/>
      <c r="E45" s="4"/>
      <c r="F45" s="4"/>
      <c r="G45" s="4"/>
      <c r="H45" s="4"/>
      <c r="I45" s="4"/>
      <c r="J45" s="11">
        <v>8000</v>
      </c>
    </row>
    <row r="46" spans="1:10">
      <c r="A46" s="4" t="s">
        <v>11</v>
      </c>
      <c r="B46" s="4"/>
      <c r="C46" s="4"/>
      <c r="D46" s="4"/>
      <c r="E46" s="4"/>
      <c r="F46" s="4"/>
      <c r="G46" s="4"/>
      <c r="H46" s="4"/>
      <c r="I46" s="4"/>
      <c r="J46" s="11">
        <v>3000</v>
      </c>
    </row>
    <row r="47" spans="1:10">
      <c r="A47" s="4" t="s">
        <v>10</v>
      </c>
      <c r="B47" s="2" t="s">
        <v>9</v>
      </c>
      <c r="C47" s="2"/>
      <c r="D47" s="2"/>
      <c r="E47" s="2"/>
      <c r="F47" s="2"/>
      <c r="G47" s="4"/>
      <c r="H47" s="4"/>
      <c r="I47" s="4"/>
      <c r="J47" s="10">
        <f>J35+J41-J42-J38-J39-J40</f>
        <v>8410.6699999999964</v>
      </c>
    </row>
    <row r="48" spans="1:10">
      <c r="A48" s="4" t="s">
        <v>8</v>
      </c>
      <c r="B48" s="9" t="s">
        <v>7</v>
      </c>
      <c r="C48" s="8"/>
      <c r="D48" s="8"/>
      <c r="E48" s="8"/>
      <c r="F48" s="8"/>
      <c r="G48" s="8"/>
      <c r="H48" s="8"/>
      <c r="I48" s="8"/>
      <c r="J48" s="7">
        <f>J41+J35-J37</f>
        <v>-2623.1399999999994</v>
      </c>
    </row>
    <row r="49" spans="1:10">
      <c r="A49" s="2" t="s">
        <v>6</v>
      </c>
      <c r="B49" s="2" t="s">
        <v>5</v>
      </c>
      <c r="C49" s="2"/>
      <c r="D49" s="2"/>
      <c r="E49" s="2"/>
      <c r="F49" s="2"/>
      <c r="G49" s="2"/>
      <c r="H49" s="2"/>
      <c r="I49" s="2"/>
      <c r="J49" s="6">
        <f>J13+J48</f>
        <v>-9240.8999999999942</v>
      </c>
    </row>
    <row r="50" spans="1:10">
      <c r="A50" s="3" t="s">
        <v>4</v>
      </c>
      <c r="B50" s="3" t="s">
        <v>3</v>
      </c>
      <c r="C50" s="3"/>
      <c r="D50" s="3"/>
      <c r="E50" s="3"/>
      <c r="F50" s="3"/>
      <c r="G50" s="3"/>
      <c r="H50" s="3"/>
      <c r="I50" s="3"/>
      <c r="J50" s="3"/>
    </row>
    <row r="51" spans="1:10">
      <c r="A51" s="4"/>
      <c r="B51" s="3" t="s">
        <v>2</v>
      </c>
      <c r="C51" s="3"/>
      <c r="D51" s="3"/>
      <c r="E51" s="3"/>
      <c r="F51" s="3"/>
      <c r="G51" s="3"/>
      <c r="H51" s="4"/>
      <c r="I51" s="4"/>
      <c r="J51" s="5">
        <f>J47+J13</f>
        <v>1792.9100000000017</v>
      </c>
    </row>
    <row r="52" spans="1:10">
      <c r="A52" s="4"/>
      <c r="B52" s="3" t="s">
        <v>1</v>
      </c>
      <c r="C52" s="2"/>
      <c r="D52" s="2"/>
      <c r="E52" s="2"/>
      <c r="F52" s="2"/>
      <c r="G52" s="2"/>
      <c r="H52" s="2"/>
      <c r="I52" s="2"/>
      <c r="J52" s="1"/>
    </row>
    <row r="53" spans="1:10">
      <c r="A53" s="4"/>
      <c r="B53" s="3" t="s">
        <v>0</v>
      </c>
      <c r="C53" s="3"/>
      <c r="D53" s="3"/>
      <c r="E53" s="3"/>
      <c r="F53" s="3"/>
      <c r="G53" s="3"/>
      <c r="H53" s="3"/>
      <c r="I53" s="2"/>
      <c r="J53" s="1"/>
    </row>
  </sheetData>
  <mergeCells count="2">
    <mergeCell ref="B14:H14"/>
    <mergeCell ref="B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2014-02-26T14:57:51Z</dcterms:modified>
</cp:coreProperties>
</file>