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5" i="5"/>
  <c r="C34"/>
  <c r="C33"/>
  <c r="C32"/>
  <c r="C31"/>
  <c r="C30"/>
  <c r="C29"/>
  <c r="C28"/>
  <c r="C27"/>
  <c r="C26"/>
  <c r="C41"/>
  <c r="C40"/>
  <c r="C39"/>
  <c r="C38"/>
  <c r="C37"/>
  <c r="C18" l="1"/>
  <c r="C12" l="1"/>
  <c r="C44" s="1"/>
  <c r="C19" l="1"/>
  <c r="C45" s="1"/>
  <c r="C49" l="1"/>
</calcChain>
</file>

<file path=xl/sharedStrings.xml><?xml version="1.0" encoding="utf-8"?>
<sst xmlns="http://schemas.openxmlformats.org/spreadsheetml/2006/main" count="49" uniqueCount="49">
  <si>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</si>
  <si>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</si>
  <si>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</si>
  <si>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</si>
  <si>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</si>
  <si>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</si>
  <si>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</si>
  <si>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</si>
  <si>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</si>
  <si>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ул.М.Горького, д.27</t>
  </si>
  <si>
    <t>3)       Дата принятия в управление:    01.03.2012г.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</si>
  <si>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</si>
  <si>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</si>
  <si>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</si>
  <si>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</si>
  <si>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</si>
  <si>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</si>
  <si>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</si>
  <si>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</si>
  <si>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</si>
  <si>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ПАО"МТС",ПАО "Ростелеком",ЗАО"Ресурс-Связь"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</si>
  <si>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</si>
  <si>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</si>
  <si>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</si>
  <si>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Всего задолженность по дому (выполненные работы + услуги)</t>
  </si>
  <si>
    <t>4-Э)Оказаны услуги  по начислению платы за элетроэнергию</t>
  </si>
  <si>
    <t>7) Аварийно-ремонтная служба ООО "АРС"</t>
  </si>
  <si>
    <t>жилым домом в период с 01.01.2019г.по 31.12.2019г.</t>
  </si>
  <si>
    <t xml:space="preserve"> 4.1 Задолженность собственников и нанимателей по данной услуге на 01.01.2019г.</t>
  </si>
  <si>
    <t xml:space="preserve"> 4.4.Задолженность собственников и нанимателей по данной услуге на 01.01.2020г.</t>
  </si>
  <si>
    <t>8) Тех.обслуживание газопровода ВГС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</si>
  <si>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</si>
  <si>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</si>
  <si>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</si>
  <si>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</si>
  <si>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</si>
  <si>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9) ОДН по холодному водоснабжению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</si>
  <si>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</si>
  <si>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</si>
  <si>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</si>
  <si>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</si>
  <si>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Ремонт укрепления ограждений премыкания кровли(наращивание и герметизация)кв.17</t>
  </si>
  <si>
    <t>2)       Площадь дома 1938,0 кв.м</t>
  </si>
  <si>
    <t>Ремонт канализации с разборкой, прочисткой и прокладкой труб</t>
  </si>
  <si>
    <t>Замена циркуляционного насоса в системе отопления</t>
  </si>
  <si>
    <t>Ремонт фасада дома (карниз, ж/б плиты балконов)</t>
  </si>
  <si>
    <t xml:space="preserve">Ремонт ЦО с заменой розлива, задвижки, манометров…покраска элеваторного узла </t>
  </si>
  <si>
    <t>Замена кровельного покрытия над входом в подъезд, водосточных труб</t>
  </si>
  <si>
    <t>Удаление сосулек и наледи с кровли (исп.альпинист, манипулятор)(6 раз)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</si>
</sst>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2" fontId="5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0" borderId="0" xfId="0" applyFont="1"/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0" fillId="0" borderId="0" xfId="0"/>
    <xf numFmtId="2" fontId="0" fillId="0" borderId="0" xfId="0" applyNumberFormat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2" fontId="12" fillId="2" borderId="1" xfId="0" applyNumberFormat="1" applyFont="1" applyFill="1" applyBorder="1" applyAlignment="1">
      <alignment horizontal="right" vertical="center"/>
    </xf>
    <xf numFmtId="2" fontId="11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9"/>
  <sheetViews>
    <sheetView tabSelected="1" topLeftCell="A31" workbookViewId="0">
      <selection activeCell="B44" sqref="B44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4" max="4" width="4.7109375" customWidth="1"/>
  </cols>
  <sheetData>
    <row r="1" spans="2:3" ht="12" customHeight="1">
      <c r="B1" s="2" t="s">
        <v>0</v>
      </c>
    </row>
    <row r="2" spans="2:3" ht="12" customHeight="1">
      <c r="B2" s="1" t="s">
        <v>2</v>
      </c>
    </row>
    <row r="3" spans="2:3" ht="12" customHeight="1">
      <c r="B3" s="3" t="s">
        <v>27</v>
      </c>
    </row>
    <row r="4" spans="2:3" ht="12" customHeight="1">
      <c r="B4" s="26" t="s">
        <v>9</v>
      </c>
      <c r="C4" s="4"/>
    </row>
    <row r="5" spans="2:3" ht="12" customHeight="1">
      <c r="B5" s="26" t="s">
        <v>42</v>
      </c>
      <c r="C5" s="4"/>
    </row>
    <row r="6" spans="2:3" ht="12" customHeight="1">
      <c r="B6" s="26" t="s">
        <v>10</v>
      </c>
      <c r="C6" s="4"/>
    </row>
    <row r="7" spans="2:3" ht="51.75" customHeight="1">
      <c r="B7" s="37" t="s">
        <v>3</v>
      </c>
      <c r="C7" s="38"/>
    </row>
    <row r="8" spans="2:3" s="22" customFormat="1" ht="12.75" customHeight="1">
      <c r="B8" s="29" t="s">
        <v>25</v>
      </c>
      <c r="C8" s="30"/>
    </row>
    <row r="9" spans="2:3" s="22" customFormat="1" ht="12.75" customHeight="1">
      <c r="B9" s="11" t="s">
        <v>28</v>
      </c>
      <c r="C9" s="34">
        <v>-14285.27</v>
      </c>
    </row>
    <row r="10" spans="2:3" s="22" customFormat="1" ht="12.75" customHeight="1">
      <c r="B10" s="11" t="s">
        <v>4</v>
      </c>
      <c r="C10" s="12">
        <v>0</v>
      </c>
    </row>
    <row r="11" spans="2:3" s="22" customFormat="1" ht="12.75" customHeight="1">
      <c r="B11" s="11" t="s">
        <v>5</v>
      </c>
      <c r="C11" s="12">
        <v>10563.36</v>
      </c>
    </row>
    <row r="12" spans="2:3" s="22" customFormat="1" ht="14.25" customHeight="1">
      <c r="B12" s="11" t="s">
        <v>29</v>
      </c>
      <c r="C12" s="34">
        <f>C11-C10+C9</f>
        <v>-3721.91</v>
      </c>
    </row>
    <row r="13" spans="2:3" ht="27" customHeight="1">
      <c r="B13" s="39" t="s">
        <v>11</v>
      </c>
      <c r="C13" s="40"/>
    </row>
    <row r="14" spans="2:3" ht="25.5" customHeight="1">
      <c r="B14" s="27" t="s">
        <v>37</v>
      </c>
      <c r="C14" s="24">
        <v>-25644.83</v>
      </c>
    </row>
    <row r="15" spans="2:3" ht="12" customHeight="1">
      <c r="B15" s="26" t="s">
        <v>38</v>
      </c>
      <c r="C15" s="36">
        <v>-177399.47</v>
      </c>
    </row>
    <row r="16" spans="2:3" ht="12" customHeight="1">
      <c r="B16" s="26" t="s">
        <v>18</v>
      </c>
      <c r="C16" s="25">
        <v>211480.5</v>
      </c>
    </row>
    <row r="17" spans="2:3" ht="12" customHeight="1">
      <c r="B17" s="26" t="s">
        <v>19</v>
      </c>
      <c r="C17" s="25">
        <v>210724.54</v>
      </c>
    </row>
    <row r="18" spans="2:3" ht="12" customHeight="1">
      <c r="B18" s="26" t="s">
        <v>20</v>
      </c>
      <c r="C18" s="25">
        <f>11188.39</f>
        <v>11188.39</v>
      </c>
    </row>
    <row r="19" spans="2:3" ht="12" customHeight="1">
      <c r="B19" s="26" t="s">
        <v>21</v>
      </c>
      <c r="C19" s="35">
        <f>C18+C17</f>
        <v>221912.93</v>
      </c>
    </row>
    <row r="20" spans="2:3" ht="25.5" customHeight="1">
      <c r="B20" s="39" t="s">
        <v>22</v>
      </c>
      <c r="C20" s="40"/>
    </row>
    <row r="21" spans="2:3" ht="12" customHeight="1">
      <c r="B21" s="17" t="s">
        <v>1</v>
      </c>
      <c r="C21" s="19"/>
    </row>
    <row r="22" spans="2:3" ht="12" customHeight="1">
      <c r="B22" s="18" t="s">
        <v>12</v>
      </c>
      <c r="C22" s="20">
        <v>14902.36</v>
      </c>
    </row>
    <row r="23" spans="2:3" ht="12" customHeight="1">
      <c r="B23" s="13" t="s">
        <v>13</v>
      </c>
      <c r="C23" s="12">
        <v>1347.95</v>
      </c>
    </row>
    <row r="24" spans="2:3" ht="12" customHeight="1">
      <c r="B24" s="13" t="s">
        <v>14</v>
      </c>
      <c r="C24" s="14">
        <v>2588.92</v>
      </c>
    </row>
    <row r="25" spans="2:3" ht="12" customHeight="1">
      <c r="B25" s="13" t="s">
        <v>15</v>
      </c>
      <c r="C25" s="14">
        <v>1733.08</v>
      </c>
    </row>
    <row r="26" spans="2:3" ht="12" customHeight="1">
      <c r="B26" s="13" t="s">
        <v>16</v>
      </c>
      <c r="C26" s="14">
        <f>8511.6+5000+29200-28000+3947+2160+21600+24000</f>
        <v>66418.600000000006</v>
      </c>
    </row>
    <row r="27" spans="2:3" ht="12" customHeight="1">
      <c r="B27" s="13" t="s">
        <v>17</v>
      </c>
      <c r="C27" s="15">
        <f>344.64</f>
        <v>344.64</v>
      </c>
    </row>
    <row r="28" spans="2:3" ht="12" customHeight="1">
      <c r="B28" s="33" t="s">
        <v>26</v>
      </c>
      <c r="C28" s="14">
        <f>9350.88</f>
        <v>9350.8799999999992</v>
      </c>
    </row>
    <row r="29" spans="2:3" ht="12" customHeight="1">
      <c r="B29" s="33" t="s">
        <v>30</v>
      </c>
      <c r="C29" s="14">
        <f>2561.88</f>
        <v>2561.88</v>
      </c>
    </row>
    <row r="30" spans="2:3" ht="12" customHeight="1">
      <c r="B30" s="33" t="s">
        <v>36</v>
      </c>
      <c r="C30" s="16">
        <f>1463.42</f>
        <v>1463.42</v>
      </c>
    </row>
    <row r="31" spans="2:3" ht="12" customHeight="1">
      <c r="B31" s="33" t="s">
        <v>31</v>
      </c>
      <c r="C31" s="15">
        <f>1793.99</f>
        <v>1793.99</v>
      </c>
    </row>
    <row r="32" spans="2:3" ht="12" customHeight="1">
      <c r="B32" s="33" t="s">
        <v>32</v>
      </c>
      <c r="C32" s="14">
        <f>4058.84+6039.6+100</f>
        <v>10198.44</v>
      </c>
    </row>
    <row r="33" spans="2:4" ht="12" customHeight="1">
      <c r="B33" s="33" t="s">
        <v>33</v>
      </c>
      <c r="C33" s="14">
        <f>1443+19984.04+682.6</f>
        <v>22109.64</v>
      </c>
    </row>
    <row r="34" spans="2:4" ht="12" customHeight="1">
      <c r="B34" s="33" t="s">
        <v>34</v>
      </c>
      <c r="C34" s="14">
        <f>2481.96+981.63</f>
        <v>3463.59</v>
      </c>
    </row>
    <row r="35" spans="2:4" ht="12" customHeight="1">
      <c r="B35" s="33" t="s">
        <v>35</v>
      </c>
      <c r="C35" s="14">
        <f>13861.74+6209.87</f>
        <v>20071.61</v>
      </c>
    </row>
    <row r="36" spans="2:4" ht="28.5" customHeight="1">
      <c r="B36" s="28" t="s">
        <v>23</v>
      </c>
      <c r="C36" s="6"/>
    </row>
    <row r="37" spans="2:4" ht="12" customHeight="1">
      <c r="B37" s="33" t="s">
        <v>47</v>
      </c>
      <c r="C37" s="21">
        <f>6395+4548</f>
        <v>10943</v>
      </c>
    </row>
    <row r="38" spans="2:4" s="22" customFormat="1" ht="12" customHeight="1">
      <c r="B38" s="33" t="s">
        <v>44</v>
      </c>
      <c r="C38" s="21">
        <f>28654</f>
        <v>28654</v>
      </c>
    </row>
    <row r="39" spans="2:4" s="22" customFormat="1" ht="12" customHeight="1">
      <c r="B39" s="33" t="s">
        <v>45</v>
      </c>
      <c r="C39" s="21">
        <f>182614</f>
        <v>182614</v>
      </c>
    </row>
    <row r="40" spans="2:4" s="22" customFormat="1" ht="12" customHeight="1">
      <c r="B40" s="33" t="s">
        <v>41</v>
      </c>
      <c r="C40" s="21">
        <f>4065</f>
        <v>4065</v>
      </c>
    </row>
    <row r="41" spans="2:4" s="22" customFormat="1" ht="12" customHeight="1">
      <c r="B41" s="33" t="s">
        <v>46</v>
      </c>
      <c r="C41" s="21">
        <f>8562+1535+6705+1668</f>
        <v>18470</v>
      </c>
    </row>
    <row r="42" spans="2:4" ht="12" customHeight="1">
      <c r="B42" s="33" t="s">
        <v>43</v>
      </c>
      <c r="C42" s="21">
        <v>2150</v>
      </c>
    </row>
    <row r="43" spans="2:4" ht="12" customHeight="1">
      <c r="B43" s="33" t="s">
        <v>48</v>
      </c>
      <c r="C43" s="21">
        <v>28000</v>
      </c>
    </row>
    <row r="44" spans="2:4" ht="24.75" customHeight="1">
      <c r="B44" s="7" t="s">
        <v>39</v>
      </c>
      <c r="C44" s="32">
        <f>C14+C17-C16+C12</f>
        <v>-30122.699999999979</v>
      </c>
      <c r="D44" s="10"/>
    </row>
    <row r="45" spans="2:4" ht="26.25" customHeight="1">
      <c r="B45" s="8" t="s">
        <v>40</v>
      </c>
      <c r="C45" s="32">
        <f>C15+C19-C22-C23-C25-C24-C26-C27-C28-C29-C30-C31-C32-C33-C34-C35-C37-C38-C39-C40-C41-C42-C43</f>
        <v>-388731.54</v>
      </c>
      <c r="D45" s="10"/>
    </row>
    <row r="46" spans="2:4" ht="12" customHeight="1">
      <c r="B46" s="9" t="s">
        <v>6</v>
      </c>
      <c r="C46" s="5"/>
    </row>
    <row r="47" spans="2:4" ht="12" customHeight="1">
      <c r="B47" s="5" t="s">
        <v>7</v>
      </c>
      <c r="C47" s="5"/>
    </row>
    <row r="48" spans="2:4" ht="12" customHeight="1">
      <c r="B48" s="9" t="s">
        <v>8</v>
      </c>
      <c r="C48" s="5"/>
    </row>
    <row r="49" spans="2:3" ht="12" customHeight="1">
      <c r="B49" s="31" t="s">
        <v>24</v>
      </c>
      <c r="C49" s="23">
        <f>C45+C12</f>
        <v>-392453.44999999995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2020-02-28T11:27:45Z</dcterms:modified>
</cp:coreProperties>
</file>