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4" i="5"/>
  <c r="C43"/>
  <c r="C42"/>
  <c r="C24"/>
  <c r="C23"/>
  <c r="C51"/>
  <c r="C46"/>
  <c r="C41" l="1"/>
  <c r="C36"/>
  <c r="C35"/>
  <c r="C34"/>
  <c r="C33"/>
  <c r="C18" l="1"/>
  <c r="C12"/>
  <c r="C13" l="1"/>
  <c r="C19" l="1"/>
  <c r="C54" s="1"/>
  <c r="C26"/>
  <c r="C55" s="1"/>
  <c r="C59" l="1"/>
</calcChain>
</file>

<file path=xl/sharedStrings.xml><?xml version="1.0" encoding="utf-8"?>
<sst xmlns="http://schemas.openxmlformats.org/spreadsheetml/2006/main" count="59" uniqueCount="55">
  <si>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</si>
  <si>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</si>
  <si>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</si>
  <si>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</si>
  <si>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</si>
  <si>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</si>
  <si>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</si>
  <si>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</si>
  <si>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</si>
  <si>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</si>
  <si>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</si>
  <si>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</si>
  <si>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</si>
  <si>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</si>
  <si>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</si>
  <si>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</si>
  <si>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</si>
  <si>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</si>
  <si>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</si>
  <si>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</si>
  <si>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</si>
  <si>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</si>
  <si>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</si>
  <si>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4-Э)Оказаны услуги  по начислению платы за электроэнергию на общедомовые нужды</t>
  </si>
  <si>
    <t>4-В)Оказаны услуги  по начислению платы за водоснабжение и водоотведение</t>
  </si>
  <si>
    <t xml:space="preserve"> 4.4. Перечислено МПП ВКХ "Орелводоканал"</t>
  </si>
  <si>
    <t>1)        Адрес дома:    ул.Черепичная, д.18</t>
  </si>
  <si>
    <t>3)       Дата принятия в управление:    01.01.2014г.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</si>
  <si>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</si>
  <si>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</si>
  <si>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</si>
  <si>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</si>
  <si>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</si>
  <si>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Санит.содерж.(убор.придомов.тер.,конт.площ….)</t>
  </si>
  <si>
    <t>Работа автогидроподъёмника</t>
  </si>
  <si>
    <t>Проверка сопротивления изоляции проводов</t>
  </si>
  <si>
    <t xml:space="preserve"> 5.5 Поступило от ПАО"МТС",ПАО"Ростелеком"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</si>
  <si>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</si>
  <si>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</si>
  <si>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</si>
  <si>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</si>
  <si>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2)       Площадь дома 4444,6 кв.м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</si>
  <si>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</si>
  <si>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</si>
  <si>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</si>
  <si>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</si>
  <si>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</si>
  <si>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</si>
  <si>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</si>
  <si>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Осмотр узлов учета теплоэнергии ТАС</t>
  </si>
  <si>
    <t>Благоуст-во прид.тер.(завоз песка 3,2т.)</t>
  </si>
  <si>
    <t>Ремонт инженерных сетей  ГВС, мусорного контейнера, крепежа люка колодца,двери в подвал</t>
  </si>
  <si>
    <t>Установка энергосберегающих приборов на этажах</t>
  </si>
  <si>
    <t>Установка решетки, ремонт вентиляции в подвальном помещении, кровли козырьков входов в подъезды</t>
  </si>
  <si>
    <t>Ремонт и восстановление ступеней наружного лестничного маршрута (п-д 4)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</si>
</sst>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abSelected="1" topLeftCell="A37" workbookViewId="0">
      <selection activeCell="E51" sqref="E51"/>
    </sheetView>
  </sheetViews>
  <sheetFormatPr defaultRowHeight="12" customHeight="1"/>
  <cols>
    <col min="1" max="1" width="1.42578125" customWidth="1"/>
    <col min="2" max="2" width="80.28515625" customWidth="1"/>
    <col min="3" max="3" width="11.7109375" customWidth="1"/>
    <col min="4" max="4" width="4.42578125" customWidth="1"/>
    <col min="5" max="5" width="9.5703125" bestFit="1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9</v>
      </c>
      <c r="C2" s="3"/>
    </row>
    <row r="3" spans="2:3" ht="12" customHeight="1">
      <c r="B3" s="2" t="s">
        <v>38</v>
      </c>
      <c r="C3" s="3"/>
    </row>
    <row r="4" spans="2:3" ht="12" customHeight="1">
      <c r="B4" s="13" t="s">
        <v>26</v>
      </c>
      <c r="C4" s="6"/>
    </row>
    <row r="5" spans="2:3" ht="12" customHeight="1">
      <c r="B5" s="13" t="s">
        <v>41</v>
      </c>
      <c r="C5" s="6"/>
    </row>
    <row r="6" spans="2:3" ht="12" customHeight="1">
      <c r="B6" s="13" t="s">
        <v>27</v>
      </c>
      <c r="C6" s="6"/>
    </row>
    <row r="7" spans="2:3" ht="51.75" customHeight="1">
      <c r="B7" s="33" t="s">
        <v>10</v>
      </c>
      <c r="C7" s="34"/>
    </row>
    <row r="8" spans="2:3" ht="12" customHeight="1">
      <c r="B8" s="5" t="s">
        <v>24</v>
      </c>
      <c r="C8" s="6"/>
    </row>
    <row r="9" spans="2:3" ht="12" customHeight="1">
      <c r="B9" s="13" t="s">
        <v>39</v>
      </c>
      <c r="C9" s="14">
        <v>-4132.3</v>
      </c>
    </row>
    <row r="10" spans="2:3" ht="12" customHeight="1">
      <c r="B10" s="13" t="s">
        <v>11</v>
      </c>
      <c r="C10" s="7">
        <v>52538.8</v>
      </c>
    </row>
    <row r="11" spans="2:3" ht="12" customHeight="1">
      <c r="B11" s="13" t="s">
        <v>12</v>
      </c>
      <c r="C11" s="7">
        <v>56671.1</v>
      </c>
    </row>
    <row r="12" spans="2:3" ht="12" customHeight="1">
      <c r="B12" s="13" t="s">
        <v>25</v>
      </c>
      <c r="C12" s="6">
        <f>C10</f>
        <v>52538.8</v>
      </c>
    </row>
    <row r="13" spans="2:3" ht="12" customHeight="1">
      <c r="B13" s="13" t="s">
        <v>40</v>
      </c>
      <c r="C13" s="14">
        <f>C11-C10+C9</f>
        <v>0</v>
      </c>
    </row>
    <row r="14" spans="2:3" ht="12" customHeight="1">
      <c r="B14" s="5" t="s">
        <v>23</v>
      </c>
      <c r="C14" s="6"/>
    </row>
    <row r="15" spans="2:3" ht="12" customHeight="1">
      <c r="B15" s="13" t="s">
        <v>39</v>
      </c>
      <c r="C15" s="14">
        <v>-2039.11</v>
      </c>
    </row>
    <row r="16" spans="2:3" ht="12" customHeight="1">
      <c r="B16" s="13" t="s">
        <v>11</v>
      </c>
      <c r="C16" s="7">
        <v>69342.460000000006</v>
      </c>
    </row>
    <row r="17" spans="2:5" ht="12" customHeight="1">
      <c r="B17" s="13" t="s">
        <v>12</v>
      </c>
      <c r="C17" s="7">
        <v>69965.929999999993</v>
      </c>
    </row>
    <row r="18" spans="2:5" ht="12" customHeight="1">
      <c r="B18" s="13" t="s">
        <v>13</v>
      </c>
      <c r="C18" s="6">
        <f>C16</f>
        <v>69342.460000000006</v>
      </c>
    </row>
    <row r="19" spans="2:5" ht="12" customHeight="1">
      <c r="B19" s="13" t="s">
        <v>40</v>
      </c>
      <c r="C19" s="14">
        <f>C17-C16+C15</f>
        <v>-1415.6400000000133</v>
      </c>
    </row>
    <row r="20" spans="2:5" ht="27" customHeight="1">
      <c r="B20" s="31" t="s">
        <v>14</v>
      </c>
      <c r="C20" s="32"/>
    </row>
    <row r="21" spans="2:5" ht="25.5" customHeight="1">
      <c r="B21" s="30" t="s">
        <v>42</v>
      </c>
      <c r="C21" s="23">
        <v>-10976.32</v>
      </c>
    </row>
    <row r="22" spans="2:5" ht="12" customHeight="1">
      <c r="B22" s="13" t="s">
        <v>43</v>
      </c>
      <c r="C22" s="15">
        <v>-161696.14000000001</v>
      </c>
    </row>
    <row r="23" spans="2:5" ht="12" customHeight="1">
      <c r="B23" s="13" t="s">
        <v>15</v>
      </c>
      <c r="C23" s="16">
        <f>415613.33-14695.87+112555.46</f>
        <v>513472.92000000004</v>
      </c>
    </row>
    <row r="24" spans="2:5" ht="12" customHeight="1">
      <c r="B24" s="13" t="s">
        <v>16</v>
      </c>
      <c r="C24" s="24">
        <f>401762.21+112767.82</f>
        <v>514530.03</v>
      </c>
    </row>
    <row r="25" spans="2:5" ht="12" customHeight="1">
      <c r="B25" s="13" t="s">
        <v>36</v>
      </c>
      <c r="C25" s="24">
        <v>11440</v>
      </c>
    </row>
    <row r="26" spans="2:5" ht="12" customHeight="1">
      <c r="B26" s="13" t="s">
        <v>17</v>
      </c>
      <c r="C26" s="17">
        <f>C25+C24</f>
        <v>525970.03</v>
      </c>
    </row>
    <row r="27" spans="2:5" ht="25.5" customHeight="1">
      <c r="B27" s="31" t="s">
        <v>18</v>
      </c>
      <c r="C27" s="32"/>
    </row>
    <row r="28" spans="2:5" ht="12" customHeight="1">
      <c r="B28" s="25" t="s">
        <v>1</v>
      </c>
      <c r="C28" s="27"/>
    </row>
    <row r="29" spans="2:5" ht="12" customHeight="1">
      <c r="B29" s="26" t="s">
        <v>2</v>
      </c>
      <c r="C29" s="28">
        <v>79956.53</v>
      </c>
      <c r="E29" s="1"/>
    </row>
    <row r="30" spans="2:5" ht="12" customHeight="1">
      <c r="B30" s="8" t="s">
        <v>3</v>
      </c>
      <c r="C30" s="9">
        <v>8001.57</v>
      </c>
    </row>
    <row r="31" spans="2:5" ht="12" customHeight="1">
      <c r="B31" s="8" t="s">
        <v>4</v>
      </c>
      <c r="C31" s="11">
        <v>3267.5</v>
      </c>
    </row>
    <row r="32" spans="2:5" ht="12" customHeight="1">
      <c r="B32" s="8" t="s">
        <v>5</v>
      </c>
      <c r="C32" s="11">
        <v>8535.01</v>
      </c>
    </row>
    <row r="33" spans="2:5" ht="12" customHeight="1">
      <c r="B33" s="8" t="s">
        <v>6</v>
      </c>
      <c r="C33" s="11">
        <f>8979+1066.88</f>
        <v>10045.880000000001</v>
      </c>
    </row>
    <row r="34" spans="2:5" ht="12" customHeight="1">
      <c r="B34" s="8" t="s">
        <v>33</v>
      </c>
      <c r="C34" s="12">
        <f>28900+48000</f>
        <v>76900</v>
      </c>
    </row>
    <row r="35" spans="2:5" ht="12" customHeight="1">
      <c r="B35" s="8" t="s">
        <v>7</v>
      </c>
      <c r="C35" s="11">
        <f>257.78+2493.46</f>
        <v>2751.24</v>
      </c>
    </row>
    <row r="36" spans="2:5" ht="12" customHeight="1">
      <c r="B36" s="8" t="s">
        <v>8</v>
      </c>
      <c r="C36" s="11">
        <f>15895.8+16846.13</f>
        <v>32741.93</v>
      </c>
    </row>
    <row r="37" spans="2:5" ht="12" customHeight="1">
      <c r="B37" s="8" t="s">
        <v>46</v>
      </c>
      <c r="C37" s="10">
        <v>37205.629999999997</v>
      </c>
    </row>
    <row r="38" spans="2:5" ht="12" customHeight="1">
      <c r="B38" s="8" t="s">
        <v>47</v>
      </c>
      <c r="C38" s="7">
        <v>2128.9899999999998</v>
      </c>
    </row>
    <row r="39" spans="2:5" ht="12" customHeight="1">
      <c r="B39" s="8" t="s">
        <v>48</v>
      </c>
      <c r="C39" s="11">
        <v>5391.26</v>
      </c>
    </row>
    <row r="40" spans="2:5" ht="12" customHeight="1">
      <c r="B40" s="8" t="s">
        <v>28</v>
      </c>
      <c r="C40" s="12">
        <v>13887.03</v>
      </c>
    </row>
    <row r="41" spans="2:5" ht="12" customHeight="1">
      <c r="B41" s="8" t="s">
        <v>29</v>
      </c>
      <c r="C41" s="11">
        <f>10931.18+1425.65+23309.57+400+108</f>
        <v>36174.400000000001</v>
      </c>
    </row>
    <row r="42" spans="2:5" ht="12" customHeight="1">
      <c r="B42" s="8" t="s">
        <v>30</v>
      </c>
      <c r="C42" s="11">
        <f>5227.99+33466.07+1125.55</f>
        <v>39819.61</v>
      </c>
    </row>
    <row r="43" spans="2:5" ht="12" customHeight="1">
      <c r="B43" s="8" t="s">
        <v>31</v>
      </c>
      <c r="C43" s="11">
        <f>11096.38+2368.12</f>
        <v>13464.5</v>
      </c>
    </row>
    <row r="44" spans="2:5" ht="12" customHeight="1">
      <c r="B44" s="8" t="s">
        <v>32</v>
      </c>
      <c r="C44" s="11">
        <f>34140.05+11202.2</f>
        <v>45342.25</v>
      </c>
    </row>
    <row r="45" spans="2:5" ht="28.5" customHeight="1">
      <c r="B45" s="18" t="s">
        <v>19</v>
      </c>
      <c r="C45" s="14"/>
    </row>
    <row r="46" spans="2:5" ht="12" customHeight="1">
      <c r="B46" s="8" t="s">
        <v>53</v>
      </c>
      <c r="C46" s="11">
        <f>11153</f>
        <v>11153</v>
      </c>
      <c r="E46" s="1"/>
    </row>
    <row r="47" spans="2:5" ht="12" customHeight="1">
      <c r="B47" s="8" t="s">
        <v>34</v>
      </c>
      <c r="C47" s="11">
        <v>1980</v>
      </c>
    </row>
    <row r="48" spans="2:5" ht="12" customHeight="1">
      <c r="B48" s="8" t="s">
        <v>52</v>
      </c>
      <c r="C48" s="11">
        <v>20250</v>
      </c>
    </row>
    <row r="49" spans="2:3" ht="12" customHeight="1">
      <c r="B49" s="8" t="s">
        <v>54</v>
      </c>
      <c r="C49" s="11">
        <v>10603</v>
      </c>
    </row>
    <row r="50" spans="2:3" ht="12" customHeight="1">
      <c r="B50" s="8" t="s">
        <v>49</v>
      </c>
      <c r="C50" s="11">
        <v>4600</v>
      </c>
    </row>
    <row r="51" spans="2:3" ht="12" customHeight="1">
      <c r="B51" s="8" t="s">
        <v>51</v>
      </c>
      <c r="C51" s="11">
        <f>1448.7+6315+2227</f>
        <v>9990.7000000000007</v>
      </c>
    </row>
    <row r="52" spans="2:3" ht="12" customHeight="1">
      <c r="B52" s="8" t="s">
        <v>50</v>
      </c>
      <c r="C52" s="11">
        <v>2566</v>
      </c>
    </row>
    <row r="53" spans="2:3" ht="12" customHeight="1">
      <c r="B53" s="8" t="s">
        <v>35</v>
      </c>
      <c r="C53" s="11">
        <v>1000</v>
      </c>
    </row>
    <row r="54" spans="2:3" ht="24.75" customHeight="1">
      <c r="B54" s="19" t="s">
        <v>44</v>
      </c>
      <c r="C54" s="14">
        <f>C13+C19+C21+C24-C23</f>
        <v>-11334.850000000035</v>
      </c>
    </row>
    <row r="55" spans="2:3" ht="26.25" customHeight="1">
      <c r="B55" s="20" t="s">
        <v>45</v>
      </c>
      <c r="C55" s="14">
        <f>C22+C26-C29-C30-C32-C31-C33-C34-C35-C36-C37-C38-C39-C40-C41-C42-C43-C44-C46-C47-C48-C49-C50-C51-C52-C53</f>
        <v>-113482.14000000003</v>
      </c>
    </row>
    <row r="56" spans="2:3" ht="12" customHeight="1">
      <c r="B56" s="21" t="s">
        <v>20</v>
      </c>
      <c r="C56" s="22"/>
    </row>
    <row r="57" spans="2:3" ht="12" customHeight="1">
      <c r="B57" s="22" t="s">
        <v>21</v>
      </c>
      <c r="C57" s="22"/>
    </row>
    <row r="58" spans="2:3" ht="12" customHeight="1">
      <c r="B58" s="21" t="s">
        <v>22</v>
      </c>
      <c r="C58" s="22"/>
    </row>
    <row r="59" spans="2:3" ht="12" customHeight="1">
      <c r="B59" s="29" t="s">
        <v>37</v>
      </c>
      <c r="C59" s="1">
        <f>C55+C13+C19</f>
        <v>-114897.78000000004</v>
      </c>
    </row>
  </sheetData>
  <mergeCells count="3">
    <mergeCell ref="B7:C7"/>
    <mergeCell ref="B20:C20"/>
    <mergeCell ref="B27:C27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2017-04-03T08:11:54Z</dcterms:modified>
</cp:coreProperties>
</file>