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36" i="5"/>
  <c r="C35"/>
  <c r="C34"/>
  <c r="C29"/>
  <c r="C28"/>
  <c r="C27"/>
  <c r="C26"/>
  <c r="C25"/>
  <c r="C51"/>
  <c r="C50"/>
  <c r="C49"/>
  <c r="C48"/>
  <c r="C47"/>
  <c r="C46"/>
  <c r="C45"/>
  <c r="C44"/>
  <c r="C43"/>
  <c r="C41"/>
  <c r="C40"/>
  <c r="C39"/>
  <c r="C12" l="1"/>
  <c r="C52" s="1"/>
  <c r="C19" l="1"/>
  <c r="C53" l="1"/>
  <c r="C57" s="1"/>
</calcChain>
</file>

<file path=xl/sharedStrings.xml><?xml version="1.0" encoding="utf-8"?>
<sst xmlns="http://schemas.openxmlformats.org/spreadsheetml/2006/main" count="57" uniqueCount="57">
  <si>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</si>
  <si>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</si>
  <si>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</si>
  <si>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</si>
  <si>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</si>
  <si>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</si>
  <si>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</si>
  <si>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</si>
  <si>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</si>
  <si>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ул.Кромская, д.10</t>
  </si>
  <si>
    <t>3)       Дата принятия в управление:    01.03.2014г.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</si>
  <si>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</si>
  <si>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</si>
  <si>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</si>
  <si>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</si>
  <si>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 xml:space="preserve">16)  Услуги по управлению </t>
  </si>
  <si>
    <t>10) Ком.сбор МПП ВКХ Водоканал</t>
  </si>
  <si>
    <t>11) Захоронение ТБО ОПЭК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</si>
  <si>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</si>
  <si>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</si>
  <si>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</si>
  <si>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</si>
  <si>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</si>
  <si>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</si>
  <si>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</si>
  <si>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</si>
  <si>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</si>
  <si>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</si>
  <si>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</si>
  <si>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</si>
  <si>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</si>
  <si>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</si>
  <si>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2)       Площадь дома 9775,3 кв.м</t>
  </si>
  <si>
    <t>жилым домом в период с 01.01.2018г.по 31.12.2018г.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</si>
  <si>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</si>
  <si>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</si>
  <si>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</si>
  <si>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</si>
  <si>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 xml:space="preserve"> 4.1.Задолженность собственников и нанимателей по данным услугам на 01.01.2018г. (КВИТАНЦИИ)</t>
  </si>
  <si>
    <t xml:space="preserve"> 4.2.Задолженность собственников и нанимателей за выполненные работы на 01.01.2018г.</t>
  </si>
  <si>
    <t>7)Общая задолженность  собственников и нанимателей по ЖКУ (квитанции) на 01.01.2019г.</t>
  </si>
  <si>
    <t>8)Общая задолженность  собственников и нанимателей многоквартирного дома за выполненные работы на 01.01.2019г.</t>
  </si>
  <si>
    <t>Поверка и обследование общедомовых тепловых ПУ Мирошников А.И.</t>
  </si>
  <si>
    <t>Аварийно-восстановит.работы канализационной сети МПП ВКХ Водоканал</t>
  </si>
  <si>
    <t>Ремонт сетей ГВС с замен.учасков стояк.кранов тех.этаж.подпол.п-д 1,6,кв.85</t>
  </si>
  <si>
    <t>Ремонт ливневки по кровле п-д 1,кв.19</t>
  </si>
  <si>
    <t>Ремонт мусорного контейнера</t>
  </si>
  <si>
    <t>Герметизация между парапетом и плит.перекрыт.на кровле п-да 7</t>
  </si>
  <si>
    <t xml:space="preserve"> 4.5 Поступило от ПАО"МТС",ООО"Нэт Бай Нэт Холдинг,ЗАО"Ресурс-Связь",ПАО"Вымпелком",ООО "Реком", ПАО "Ростелеком" </t>
  </si>
  <si>
    <t>Поверка и обследование общедомовых счетчиков ГВС, ХВС, монометров ЦСМ</t>
  </si>
  <si>
    <t>Ремонт входа в подъезд (оштукатуривание откосов дверного проема)п-ды 2,4</t>
  </si>
  <si>
    <t>Ремонт канализационного выпуска в техподполье п-д 7</t>
  </si>
  <si>
    <t xml:space="preserve">Удаление снега, сосулек и наледи с  козырьков подъездов </t>
  </si>
  <si>
    <t>Благоустр.придомовой тер-ии (завоз песока,перен.д/пл.ремонт лавоч.устан.урн на д/пл.)</t>
  </si>
  <si>
    <t>Ремонт сетей ГВС, ХВС (с заменой кранов,стояков,воздух-ов)техэтаж,техподп. п-ды 3,4,5,7</t>
  </si>
  <si>
    <t>Ремонт покрытия над приямками, межлестничных площадок (половая плитка)</t>
  </si>
  <si>
    <t>7) Аварийно-ремонтная служба ООО "АРС"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</si>
</sst>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2" fontId="0" fillId="0" borderId="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4" fillId="2" borderId="7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57"/>
  <sheetViews>
    <sheetView tabSelected="1" topLeftCell="A33" workbookViewId="0">
      <selection activeCell="F52" sqref="F52"/>
    </sheetView>
  </sheetViews>
  <sheetFormatPr defaultRowHeight="12" customHeight="1"/>
  <cols>
    <col min="1" max="1" width="1.42578125" customWidth="1"/>
    <col min="2" max="2" width="80" customWidth="1"/>
    <col min="3" max="3" width="12.7109375" customWidth="1"/>
    <col min="4" max="4" width="4.5703125" customWidth="1"/>
  </cols>
  <sheetData>
    <row r="1" spans="2:3" ht="12" customHeight="1">
      <c r="B1" s="3" t="s">
        <v>0</v>
      </c>
    </row>
    <row r="2" spans="2:3" ht="12" customHeight="1">
      <c r="B2" s="1" t="s">
        <v>2</v>
      </c>
    </row>
    <row r="3" spans="2:3" ht="12" customHeight="1">
      <c r="B3" s="4" t="s">
        <v>33</v>
      </c>
    </row>
    <row r="4" spans="2:3" ht="12" customHeight="1">
      <c r="B4" s="27" t="s">
        <v>9</v>
      </c>
      <c r="C4" s="5"/>
    </row>
    <row r="5" spans="2:3" ht="12" customHeight="1">
      <c r="B5" s="27" t="s">
        <v>32</v>
      </c>
      <c r="C5" s="5"/>
    </row>
    <row r="6" spans="2:3" ht="12" customHeight="1">
      <c r="B6" s="27" t="s">
        <v>10</v>
      </c>
      <c r="C6" s="5"/>
    </row>
    <row r="7" spans="2:3" ht="51.75" customHeight="1">
      <c r="B7" s="32" t="s">
        <v>3</v>
      </c>
      <c r="C7" s="33"/>
    </row>
    <row r="8" spans="2:3" ht="12.75" customHeight="1">
      <c r="B8" s="29" t="s">
        <v>37</v>
      </c>
      <c r="C8" s="30"/>
    </row>
    <row r="9" spans="2:3" ht="12.75" customHeight="1">
      <c r="B9" s="10" t="s">
        <v>34</v>
      </c>
      <c r="C9" s="17">
        <v>0</v>
      </c>
    </row>
    <row r="10" spans="2:3" ht="12.75" customHeight="1">
      <c r="B10" s="10" t="s">
        <v>4</v>
      </c>
      <c r="C10" s="11">
        <v>29834.82</v>
      </c>
    </row>
    <row r="11" spans="2:3" ht="12.75" customHeight="1">
      <c r="B11" s="10" t="s">
        <v>5</v>
      </c>
      <c r="C11" s="11">
        <v>28032.06</v>
      </c>
    </row>
    <row r="12" spans="2:3" ht="12.75" customHeight="1">
      <c r="B12" s="10" t="s">
        <v>35</v>
      </c>
      <c r="C12" s="17">
        <f>C11-C10+C9</f>
        <v>-1802.7599999999984</v>
      </c>
    </row>
    <row r="13" spans="2:3" ht="27" customHeight="1">
      <c r="B13" s="34" t="s">
        <v>18</v>
      </c>
      <c r="C13" s="35"/>
    </row>
    <row r="14" spans="2:3" ht="25.5" customHeight="1">
      <c r="B14" s="28" t="s">
        <v>38</v>
      </c>
      <c r="C14" s="24">
        <v>-115409</v>
      </c>
    </row>
    <row r="15" spans="2:3" ht="12" customHeight="1">
      <c r="B15" s="27" t="s">
        <v>39</v>
      </c>
      <c r="C15" s="24">
        <v>-381068.71</v>
      </c>
    </row>
    <row r="16" spans="2:3" ht="12" customHeight="1">
      <c r="B16" s="27" t="s">
        <v>27</v>
      </c>
      <c r="C16" s="25">
        <v>1402175.5</v>
      </c>
    </row>
    <row r="17" spans="2:3" ht="12" customHeight="1">
      <c r="B17" s="27" t="s">
        <v>28</v>
      </c>
      <c r="C17" s="18">
        <v>1502540.58</v>
      </c>
    </row>
    <row r="18" spans="2:3" ht="12" customHeight="1">
      <c r="B18" s="27" t="s">
        <v>48</v>
      </c>
      <c r="C18" s="18">
        <v>36475.870000000003</v>
      </c>
    </row>
    <row r="19" spans="2:3" ht="12" customHeight="1">
      <c r="B19" s="27" t="s">
        <v>29</v>
      </c>
      <c r="C19" s="26">
        <f>C18+C17</f>
        <v>1539016.4500000002</v>
      </c>
    </row>
    <row r="20" spans="2:3" ht="25.5" customHeight="1">
      <c r="B20" s="36" t="s">
        <v>30</v>
      </c>
      <c r="C20" s="37"/>
    </row>
    <row r="21" spans="2:3" ht="12" customHeight="1">
      <c r="B21" s="6" t="s">
        <v>1</v>
      </c>
      <c r="C21" s="15"/>
    </row>
    <row r="22" spans="2:3" ht="12" customHeight="1">
      <c r="B22" s="7" t="s">
        <v>19</v>
      </c>
      <c r="C22" s="8">
        <v>219121.83</v>
      </c>
    </row>
    <row r="23" spans="2:3" ht="12" customHeight="1">
      <c r="B23" s="9" t="s">
        <v>20</v>
      </c>
      <c r="C23" s="11">
        <v>9868.25</v>
      </c>
    </row>
    <row r="24" spans="2:3" ht="12" customHeight="1">
      <c r="B24" s="9" t="s">
        <v>21</v>
      </c>
      <c r="C24" s="13">
        <v>18804.07</v>
      </c>
    </row>
    <row r="25" spans="2:3" ht="12" customHeight="1">
      <c r="B25" s="9" t="s">
        <v>22</v>
      </c>
      <c r="C25" s="13">
        <f>1564.05+12587.85</f>
        <v>14151.9</v>
      </c>
    </row>
    <row r="26" spans="2:3" ht="12" customHeight="1">
      <c r="B26" s="9" t="s">
        <v>23</v>
      </c>
      <c r="C26" s="13">
        <f>96012+10000+17772+40000+6028+4575.8+3145+9800+2500+5000+4300+2130+4600+5000+3645</f>
        <v>214507.8</v>
      </c>
    </row>
    <row r="27" spans="2:3" ht="12" customHeight="1">
      <c r="B27" s="9" t="s">
        <v>24</v>
      </c>
      <c r="C27" s="14">
        <f>3573.78+2813+2445+2014</f>
        <v>10845.78</v>
      </c>
    </row>
    <row r="28" spans="2:3" ht="12" customHeight="1">
      <c r="B28" s="9" t="s">
        <v>56</v>
      </c>
      <c r="C28" s="13">
        <f>46879.2</f>
        <v>46879.199999999997</v>
      </c>
    </row>
    <row r="29" spans="2:3" ht="12" customHeight="1">
      <c r="B29" s="9" t="s">
        <v>25</v>
      </c>
      <c r="C29" s="13">
        <f>87101.78</f>
        <v>87101.78</v>
      </c>
    </row>
    <row r="30" spans="2:3" ht="12" customHeight="1">
      <c r="B30" s="9" t="s">
        <v>26</v>
      </c>
      <c r="C30" s="12">
        <v>133749.51999999999</v>
      </c>
    </row>
    <row r="31" spans="2:3" ht="12" customHeight="1">
      <c r="B31" s="9" t="s">
        <v>16</v>
      </c>
      <c r="C31" s="11">
        <v>5136.38</v>
      </c>
    </row>
    <row r="32" spans="2:3" ht="12" customHeight="1">
      <c r="B32" s="9" t="s">
        <v>17</v>
      </c>
      <c r="C32" s="13">
        <v>9178.48</v>
      </c>
    </row>
    <row r="33" spans="2:3" ht="12" customHeight="1">
      <c r="B33" s="9" t="s">
        <v>11</v>
      </c>
      <c r="C33" s="14">
        <v>16866.66</v>
      </c>
    </row>
    <row r="34" spans="2:3" ht="12" customHeight="1">
      <c r="B34" s="9" t="s">
        <v>12</v>
      </c>
      <c r="C34" s="13">
        <f>22908.52+44613.14+597.1</f>
        <v>68118.760000000009</v>
      </c>
    </row>
    <row r="35" spans="2:3" ht="12" customHeight="1">
      <c r="B35" s="9" t="s">
        <v>13</v>
      </c>
      <c r="C35" s="13">
        <f>10172.38+71991.59+4059.79</f>
        <v>86223.76</v>
      </c>
    </row>
    <row r="36" spans="2:3" ht="12" customHeight="1">
      <c r="B36" s="9" t="s">
        <v>14</v>
      </c>
      <c r="C36" s="13">
        <f>22480.96+8166.01</f>
        <v>30646.97</v>
      </c>
    </row>
    <row r="37" spans="2:3" ht="12" customHeight="1">
      <c r="B37" s="10" t="s">
        <v>15</v>
      </c>
      <c r="C37" s="13">
        <v>134907.41</v>
      </c>
    </row>
    <row r="38" spans="2:3" ht="28.5" customHeight="1">
      <c r="B38" s="16" t="s">
        <v>31</v>
      </c>
      <c r="C38" s="17"/>
    </row>
    <row r="39" spans="2:3" ht="12" customHeight="1">
      <c r="B39" s="9" t="s">
        <v>43</v>
      </c>
      <c r="C39" s="23">
        <f>11823.6+24890.92</f>
        <v>36714.519999999997</v>
      </c>
    </row>
    <row r="40" spans="2:3" ht="12" customHeight="1">
      <c r="B40" s="9" t="s">
        <v>53</v>
      </c>
      <c r="C40" s="23">
        <f>2842+5800</f>
        <v>8642</v>
      </c>
    </row>
    <row r="41" spans="2:3" ht="12" customHeight="1">
      <c r="B41" s="9" t="s">
        <v>47</v>
      </c>
      <c r="C41" s="23">
        <f>1500</f>
        <v>1500</v>
      </c>
    </row>
    <row r="42" spans="2:3" ht="12" customHeight="1">
      <c r="B42" s="9" t="s">
        <v>42</v>
      </c>
      <c r="C42" s="23">
        <v>21454</v>
      </c>
    </row>
    <row r="43" spans="2:3" ht="12" customHeight="1">
      <c r="B43" s="9" t="s">
        <v>49</v>
      </c>
      <c r="C43" s="23">
        <f>2046.6+1682.8</f>
        <v>3729.3999999999996</v>
      </c>
    </row>
    <row r="44" spans="2:3" ht="12" customHeight="1">
      <c r="B44" s="9" t="s">
        <v>54</v>
      </c>
      <c r="C44" s="23">
        <f>5970+926.64+6548+5580</f>
        <v>19024.64</v>
      </c>
    </row>
    <row r="45" spans="2:3" ht="12" customHeight="1">
      <c r="B45" s="9" t="s">
        <v>44</v>
      </c>
      <c r="C45" s="23">
        <f>5239+9712</f>
        <v>14951</v>
      </c>
    </row>
    <row r="46" spans="2:3" ht="12" customHeight="1">
      <c r="B46" s="9" t="s">
        <v>51</v>
      </c>
      <c r="C46" s="23">
        <f>5402</f>
        <v>5402</v>
      </c>
    </row>
    <row r="47" spans="2:3" ht="12" customHeight="1">
      <c r="B47" s="9" t="s">
        <v>55</v>
      </c>
      <c r="C47" s="23">
        <f>2440.4+2068</f>
        <v>4508.3999999999996</v>
      </c>
    </row>
    <row r="48" spans="2:3" ht="12" customHeight="1">
      <c r="B48" s="9" t="s">
        <v>45</v>
      </c>
      <c r="C48" s="23">
        <f>1604</f>
        <v>1604</v>
      </c>
    </row>
    <row r="49" spans="2:3" ht="12" customHeight="1">
      <c r="B49" s="9" t="s">
        <v>50</v>
      </c>
      <c r="C49" s="23">
        <f>2500</f>
        <v>2500</v>
      </c>
    </row>
    <row r="50" spans="2:3" ht="12" customHeight="1">
      <c r="B50" s="9" t="s">
        <v>46</v>
      </c>
      <c r="C50" s="23">
        <f>2500</f>
        <v>2500</v>
      </c>
    </row>
    <row r="51" spans="2:3" ht="12" customHeight="1">
      <c r="B51" s="9" t="s">
        <v>52</v>
      </c>
      <c r="C51" s="23">
        <f>5000</f>
        <v>5000</v>
      </c>
    </row>
    <row r="52" spans="2:3" ht="24.75" customHeight="1">
      <c r="B52" s="19" t="s">
        <v>40</v>
      </c>
      <c r="C52" s="17">
        <f>C14+C17-C16+C12</f>
        <v>-16846.679999999924</v>
      </c>
    </row>
    <row r="53" spans="2:3" ht="26.25" customHeight="1">
      <c r="B53" s="20" t="s">
        <v>41</v>
      </c>
      <c r="C53" s="17">
        <f>C15+C19-C22-C23-C24-C25-C26-C27-C28-C29-C30-C31-C32-C33-C34-C35-C36-C37-C39-C40-C41-C42-C43-C44-C45-C46-C47-C48-C49-C50-C51</f>
        <v>-75690.76999999964</v>
      </c>
    </row>
    <row r="54" spans="2:3" ht="12" customHeight="1">
      <c r="B54" s="21" t="s">
        <v>6</v>
      </c>
      <c r="C54" s="22"/>
    </row>
    <row r="55" spans="2:3" ht="12" customHeight="1">
      <c r="B55" s="22" t="s">
        <v>7</v>
      </c>
      <c r="C55" s="22"/>
    </row>
    <row r="56" spans="2:3" ht="12" customHeight="1">
      <c r="B56" s="21" t="s">
        <v>8</v>
      </c>
      <c r="C56" s="22"/>
    </row>
    <row r="57" spans="2:3" ht="12" customHeight="1">
      <c r="B57" s="31" t="s">
        <v>36</v>
      </c>
      <c r="C57" s="2">
        <f>C53+C12</f>
        <v>-77493.529999999635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2019-03-28T12:56:33Z</dcterms:modified>
</cp:coreProperties>
</file>