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44" i="5" l="1"/>
  <c r="C29" i="5"/>
  <c r="C28" i="5"/>
  <c r="C27" i="5"/>
  <c r="C25" i="5"/>
  <c r="C22" i="5"/>
  <c r="C21" i="5"/>
  <c r="C42" i="5"/>
  <c r="C40" i="5"/>
  <c r="C39" i="5"/>
  <c r="C38" i="5"/>
  <c r="C37" i="5"/>
  <c r="C36" i="5"/>
  <c r="C35" i="5"/>
  <c r="C34" i="5"/>
  <c r="C33" i="5"/>
  <c r="C32" i="5"/>
  <c r="C43" i="5" l="1"/>
  <c r="C14" i="5" l="1"/>
</calcChain>
</file>

<file path=xl/sharedStrings.xml><?xml version="1.0" encoding="utf-8"?>
<sst xmlns="http://schemas.openxmlformats.org/spreadsheetml/2006/main" count="47" uniqueCount="47">
  <si>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</si>
  <si>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</si>
  <si>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</si>
  <si>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</si>
  <si>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</si>
  <si>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</si>
  <si>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</si>
  <si>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</si>
  <si>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3)       Дата принятия в управление:    01.03.2014г.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</si>
  <si>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</si>
  <si>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</si>
  <si>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</si>
  <si>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</si>
  <si>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</si>
  <si>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</si>
  <si>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</si>
  <si>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</si>
  <si>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</si>
  <si>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</si>
  <si>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</si>
  <si>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</si>
  <si>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Холдинг,ЗАО"Ресурс-Связь",ПАО"Вымпелком",ООО "Реком", ПАО "Ростелеком" 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</si>
  <si>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</si>
  <si>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</si>
  <si>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</si>
  <si>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</si>
  <si>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</si>
  <si>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</si>
  <si>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</si>
  <si>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</si>
  <si>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</si>
  <si>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</si>
  <si>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</si>
  <si>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</si>
  <si>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</si>
  <si>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Установка почтовых ящиков</t>
  </si>
  <si>
    <t>Ремонт подъезда № 5</t>
  </si>
  <si>
    <t>Благоустр.придомовой территории (распиловка и вывоз деревьев)</t>
  </si>
  <si>
    <t>Замена кранов системы ХВС, разборка и сборка задвижек ЦО, установка манометров</t>
  </si>
  <si>
    <t>Замена доводчика на входной двери 3 подъезда</t>
  </si>
  <si>
    <t>Ремонт освещения с заменой светильников подъездов, придомовой территории(автовышка)</t>
  </si>
  <si>
    <t>2)       Площадь дома 9766,6 кв.м</t>
  </si>
  <si>
    <t>Ремонт подъезда № 3</t>
  </si>
  <si>
    <t>Окраска входных групп, труб, решеток</t>
  </si>
  <si>
    <t>Замена канализационных труб кв.63, участка водомерного узла, кранов, вентилей  ЦО (техэтаж, подвал)</t>
  </si>
  <si>
    <t>Ремонт порожков входа в подъезды, метал.кровли с очисткой желобов….(исп.альпиниста)</t>
  </si>
  <si>
    <t>Изготовление и ремонт мусорного контейнера с заменой колес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</si>
</sst>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topLeftCell="A2" workbookViewId="0">
      <selection activeCell="B50" sqref="B50"/>
    </sheetView>
  </sheetViews>
  <sheetFormatPr defaultRowHeight="12" customHeight="1" x14ac:dyDescent="0.3"/>
  <cols>
    <col min="1" max="1" width="1.44140625" customWidth="1"/>
    <col min="2" max="2" width="80" customWidth="1"/>
    <col min="3" max="3" width="12.6640625" customWidth="1"/>
    <col min="4" max="4" width="4.5546875" customWidth="1"/>
    <col min="5" max="5" width="12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30</v>
      </c>
    </row>
    <row r="4" spans="2:5" ht="12" customHeight="1" x14ac:dyDescent="0.3">
      <c r="B4" s="23" t="s">
        <v>7</v>
      </c>
      <c r="C4" s="5"/>
    </row>
    <row r="5" spans="2:5" ht="12" customHeight="1" x14ac:dyDescent="0.3">
      <c r="B5" s="23" t="s">
        <v>41</v>
      </c>
      <c r="C5" s="5"/>
    </row>
    <row r="6" spans="2:5" ht="12" customHeight="1" x14ac:dyDescent="0.3">
      <c r="B6" s="23" t="s">
        <v>8</v>
      </c>
      <c r="C6" s="5"/>
    </row>
    <row r="7" spans="2:5" ht="51.75" customHeight="1" x14ac:dyDescent="0.3">
      <c r="B7" s="29" t="s">
        <v>3</v>
      </c>
      <c r="C7" s="30"/>
    </row>
    <row r="8" spans="2:5" ht="27" customHeight="1" x14ac:dyDescent="0.3">
      <c r="B8" s="31" t="s">
        <v>9</v>
      </c>
      <c r="C8" s="32"/>
    </row>
    <row r="9" spans="2:5" ht="25.5" customHeight="1" x14ac:dyDescent="0.3">
      <c r="B9" s="24" t="s">
        <v>31</v>
      </c>
      <c r="C9" s="27">
        <v>-21885.41</v>
      </c>
    </row>
    <row r="10" spans="2:5" ht="12" customHeight="1" x14ac:dyDescent="0.3">
      <c r="B10" s="23" t="s">
        <v>32</v>
      </c>
      <c r="C10" s="27">
        <v>160673.48000000001</v>
      </c>
    </row>
    <row r="11" spans="2:5" ht="12" customHeight="1" x14ac:dyDescent="0.3">
      <c r="B11" s="23" t="s">
        <v>16</v>
      </c>
      <c r="C11" s="25">
        <v>1173820.82</v>
      </c>
    </row>
    <row r="12" spans="2:5" ht="12" customHeight="1" x14ac:dyDescent="0.3">
      <c r="B12" s="23" t="s">
        <v>17</v>
      </c>
      <c r="C12" s="28">
        <v>1172722.47</v>
      </c>
    </row>
    <row r="13" spans="2:5" ht="12" customHeight="1" x14ac:dyDescent="0.3">
      <c r="B13" s="23" t="s">
        <v>21</v>
      </c>
      <c r="C13" s="28">
        <v>41714.54</v>
      </c>
    </row>
    <row r="14" spans="2:5" ht="12" customHeight="1" x14ac:dyDescent="0.3">
      <c r="B14" s="23" t="s">
        <v>18</v>
      </c>
      <c r="C14" s="26">
        <f>C13+C12</f>
        <v>1214437.01</v>
      </c>
      <c r="E14" s="22"/>
    </row>
    <row r="15" spans="2:5" ht="25.5" customHeight="1" x14ac:dyDescent="0.3">
      <c r="B15" s="33" t="s">
        <v>19</v>
      </c>
      <c r="C15" s="34"/>
    </row>
    <row r="16" spans="2:5" ht="12" customHeight="1" x14ac:dyDescent="0.3">
      <c r="B16" s="6" t="s">
        <v>1</v>
      </c>
      <c r="C16" s="13"/>
    </row>
    <row r="17" spans="2:5" ht="12" customHeight="1" x14ac:dyDescent="0.3">
      <c r="B17" s="7" t="s">
        <v>10</v>
      </c>
      <c r="C17" s="8">
        <v>154727.57999999999</v>
      </c>
      <c r="E17" s="22"/>
    </row>
    <row r="18" spans="2:5" ht="12" customHeight="1" x14ac:dyDescent="0.3">
      <c r="B18" s="9" t="s">
        <v>11</v>
      </c>
      <c r="C18" s="10">
        <v>6968.23</v>
      </c>
    </row>
    <row r="19" spans="2:5" ht="12" customHeight="1" x14ac:dyDescent="0.3">
      <c r="B19" s="9" t="s">
        <v>12</v>
      </c>
      <c r="C19" s="11">
        <v>13278.04</v>
      </c>
    </row>
    <row r="20" spans="2:5" ht="12" customHeight="1" x14ac:dyDescent="0.3">
      <c r="B20" s="9" t="s">
        <v>13</v>
      </c>
      <c r="C20" s="11">
        <v>8888.6</v>
      </c>
    </row>
    <row r="21" spans="2:5" ht="12" customHeight="1" x14ac:dyDescent="0.3">
      <c r="B21" s="9" t="s">
        <v>14</v>
      </c>
      <c r="C21" s="11">
        <f>7210+9153.8+10999+10999+3050+5000+96012</f>
        <v>142423.79999999999</v>
      </c>
    </row>
    <row r="22" spans="2:5" ht="12" customHeight="1" x14ac:dyDescent="0.3">
      <c r="B22" s="9" t="s">
        <v>15</v>
      </c>
      <c r="C22" s="12">
        <f>3533.41+28064.54</f>
        <v>31597.95</v>
      </c>
    </row>
    <row r="23" spans="2:5" ht="12" customHeight="1" x14ac:dyDescent="0.3">
      <c r="B23" s="9" t="s">
        <v>22</v>
      </c>
      <c r="C23" s="11">
        <v>46879.199999999997</v>
      </c>
    </row>
    <row r="24" spans="2:5" ht="12" customHeight="1" x14ac:dyDescent="0.3">
      <c r="B24" s="9" t="s">
        <v>23</v>
      </c>
      <c r="C24" s="11">
        <v>18768.599999999999</v>
      </c>
    </row>
    <row r="25" spans="2:5" ht="12" customHeight="1" x14ac:dyDescent="0.3">
      <c r="B25" s="9" t="s">
        <v>24</v>
      </c>
      <c r="C25" s="11">
        <f>28692.77+4235.83+60000</f>
        <v>92928.6</v>
      </c>
    </row>
    <row r="26" spans="2:5" ht="12" customHeight="1" x14ac:dyDescent="0.3">
      <c r="B26" s="9" t="s">
        <v>25</v>
      </c>
      <c r="C26" s="12">
        <v>19521.91</v>
      </c>
    </row>
    <row r="27" spans="2:5" ht="12" customHeight="1" x14ac:dyDescent="0.3">
      <c r="B27" s="9" t="s">
        <v>26</v>
      </c>
      <c r="C27" s="11">
        <f>19143.48+32524.47</f>
        <v>51667.95</v>
      </c>
    </row>
    <row r="28" spans="2:5" ht="12" customHeight="1" x14ac:dyDescent="0.3">
      <c r="B28" s="9" t="s">
        <v>27</v>
      </c>
      <c r="C28" s="11">
        <f>6892.35+84522.08+3905.42</f>
        <v>95319.85</v>
      </c>
    </row>
    <row r="29" spans="2:5" ht="12" customHeight="1" x14ac:dyDescent="0.3">
      <c r="B29" s="9" t="s">
        <v>28</v>
      </c>
      <c r="C29" s="11">
        <f>10752.07+5441.71</f>
        <v>16193.779999999999</v>
      </c>
    </row>
    <row r="30" spans="2:5" ht="12" customHeight="1" x14ac:dyDescent="0.3">
      <c r="B30" s="9" t="s">
        <v>29</v>
      </c>
      <c r="C30" s="11">
        <v>134803.69</v>
      </c>
    </row>
    <row r="31" spans="2:5" ht="28.5" customHeight="1" x14ac:dyDescent="0.3">
      <c r="B31" s="14" t="s">
        <v>20</v>
      </c>
      <c r="C31" s="15"/>
    </row>
    <row r="32" spans="2:5" ht="12" customHeight="1" x14ac:dyDescent="0.3">
      <c r="B32" s="20" t="s">
        <v>37</v>
      </c>
      <c r="C32" s="21">
        <f>4000</f>
        <v>4000</v>
      </c>
      <c r="E32" s="22"/>
    </row>
    <row r="33" spans="2:5" ht="12" customHeight="1" x14ac:dyDescent="0.3">
      <c r="B33" s="20" t="s">
        <v>43</v>
      </c>
      <c r="C33" s="21">
        <f>30472+20280</f>
        <v>50752</v>
      </c>
      <c r="E33" s="2"/>
    </row>
    <row r="34" spans="2:5" ht="12" customHeight="1" x14ac:dyDescent="0.3">
      <c r="B34" s="20" t="s">
        <v>39</v>
      </c>
      <c r="C34" s="21">
        <f>3365</f>
        <v>3365</v>
      </c>
    </row>
    <row r="35" spans="2:5" ht="12" customHeight="1" x14ac:dyDescent="0.3">
      <c r="B35" s="20" t="s">
        <v>44</v>
      </c>
      <c r="C35" s="21">
        <f>2166+11143+28227</f>
        <v>41536</v>
      </c>
    </row>
    <row r="36" spans="2:5" ht="12" customHeight="1" x14ac:dyDescent="0.3">
      <c r="B36" s="20" t="s">
        <v>38</v>
      </c>
      <c r="C36" s="21">
        <f>6241</f>
        <v>6241</v>
      </c>
    </row>
    <row r="37" spans="2:5" ht="12" customHeight="1" x14ac:dyDescent="0.3">
      <c r="B37" s="20" t="s">
        <v>46</v>
      </c>
      <c r="C37" s="21">
        <f>8800+3787+2592</f>
        <v>15179</v>
      </c>
    </row>
    <row r="38" spans="2:5" ht="12" customHeight="1" x14ac:dyDescent="0.3">
      <c r="B38" s="20" t="s">
        <v>45</v>
      </c>
      <c r="C38" s="21">
        <f>10226+2000</f>
        <v>12226</v>
      </c>
    </row>
    <row r="39" spans="2:5" ht="12" customHeight="1" x14ac:dyDescent="0.3">
      <c r="B39" s="20" t="s">
        <v>40</v>
      </c>
      <c r="C39" s="21">
        <f>1867.11+2642+1800+8432.99</f>
        <v>14742.099999999999</v>
      </c>
    </row>
    <row r="40" spans="2:5" ht="12" customHeight="1" x14ac:dyDescent="0.3">
      <c r="B40" s="20" t="s">
        <v>36</v>
      </c>
      <c r="C40" s="21">
        <f>155983</f>
        <v>155983</v>
      </c>
    </row>
    <row r="41" spans="2:5" ht="12" customHeight="1" x14ac:dyDescent="0.3">
      <c r="B41" s="20" t="s">
        <v>42</v>
      </c>
      <c r="C41" s="21">
        <v>460117</v>
      </c>
    </row>
    <row r="42" spans="2:5" ht="12" customHeight="1" x14ac:dyDescent="0.3">
      <c r="B42" s="20" t="s">
        <v>35</v>
      </c>
      <c r="C42" s="21">
        <f>6060</f>
        <v>6060</v>
      </c>
    </row>
    <row r="43" spans="2:5" ht="24.75" customHeight="1" x14ac:dyDescent="0.3">
      <c r="B43" s="16" t="s">
        <v>33</v>
      </c>
      <c r="C43" s="15">
        <f>C9+C12-C11</f>
        <v>-22983.760000000009</v>
      </c>
      <c r="E43" s="22"/>
    </row>
    <row r="44" spans="2:5" ht="26.25" customHeight="1" x14ac:dyDescent="0.3">
      <c r="B44" s="17" t="s">
        <v>34</v>
      </c>
      <c r="C44" s="15">
        <f>C10+C14-C17-C18-C19-C20-C21-C22-C23-C24-C25-C26-C27-C28-C29-C30-C32-C33-C34-C35-C36-C37-C38-C39-C40-C41-C42</f>
        <v>-229058.39</v>
      </c>
    </row>
    <row r="45" spans="2:5" ht="12" customHeight="1" x14ac:dyDescent="0.3">
      <c r="B45" s="18" t="s">
        <v>4</v>
      </c>
      <c r="C45" s="19"/>
    </row>
    <row r="46" spans="2:5" ht="12" customHeight="1" x14ac:dyDescent="0.3">
      <c r="B46" s="19" t="s">
        <v>5</v>
      </c>
      <c r="C46" s="19"/>
    </row>
    <row r="47" spans="2:5" ht="12" customHeight="1" x14ac:dyDescent="0.3">
      <c r="B47" s="18" t="s">
        <v>6</v>
      </c>
      <c r="C47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2021-03-26T13:35:17Z</dcterms:modified>
</cp:coreProperties>
</file>