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40" i="5" l="1"/>
  <c r="C39" i="5"/>
  <c r="C38" i="5"/>
  <c r="C36" i="5"/>
  <c r="C35" i="5"/>
  <c r="C32" i="5"/>
  <c r="C31" i="5"/>
  <c r="C46" i="5" l="1"/>
  <c r="C45" i="5"/>
  <c r="C44" i="5"/>
  <c r="C43" i="5"/>
  <c r="C17" i="5" l="1"/>
  <c r="C12" i="5" l="1"/>
  <c r="C47" i="5" s="1"/>
  <c r="C24" i="5" l="1"/>
  <c r="C48" i="5" s="1"/>
  <c r="C52" i="5" l="1"/>
</calcChain>
</file>

<file path=xl/sharedStrings.xml><?xml version="1.0" encoding="utf-8"?>
<sst xmlns="http://schemas.openxmlformats.org/spreadsheetml/2006/main" count="52" uniqueCount="48">
  <si>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</si>
  <si>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</si>
  <si>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</si>
  <si>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</si>
  <si>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</si>
  <si>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</si>
  <si>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</si>
  <si>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</si>
  <si>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</si>
  <si>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4-В)Оказаны услуги  по начислению платы за водоснабжение и водоотведение</t>
  </si>
  <si>
    <t>1)        Адрес дома:   наб.Дубровинского, д.74а</t>
  </si>
  <si>
    <t>2)       Площадь дома 2371,5 кв.м</t>
  </si>
  <si>
    <t>3)       Дата принятия в управление:    01.04.2014г.</t>
  </si>
  <si>
    <t>Всего задолженность по дому (выполненные работы + услуги)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</si>
  <si>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</si>
  <si>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</si>
  <si>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</si>
  <si>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</si>
  <si>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6) Дератизация и дезинсекция</t>
  </si>
  <si>
    <t>4-Э)Оказаны услуги  по начислению платы за элетроэнергию</t>
  </si>
  <si>
    <t>7) Аварийно-ремонтная служба ООО "АРС"</t>
  </si>
  <si>
    <t>5)  Санит.содерж.(убор.придомов.тер.,конт.площ.,лестничных клеток)</t>
  </si>
  <si>
    <t>8) Тех.обслуживание газопровода ВГС</t>
  </si>
  <si>
    <t>9) ОДН по холодному и горячему водоснабжению</t>
  </si>
  <si>
    <t>10) Обслуживание лифтов ООО "УСА+"</t>
  </si>
  <si>
    <t>11) Материалы</t>
  </si>
  <si>
    <t>12) Др.расходы(обсл.вычисл.тех.,канц.товары,транспорт и т.д.)</t>
  </si>
  <si>
    <t>14) Расходы по расчетно-кассовому обслуживанию</t>
  </si>
  <si>
    <t>15) Услуги по управлению</t>
  </si>
  <si>
    <t>13) Налоги(30,2% от з/пл., 1% с дохода)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</si>
  <si>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</si>
  <si>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</si>
  <si>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</si>
  <si>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ЗАО"Ресурс-Связь",ООО"Нэт Бай Нэт Холдинг",ПАО"Вымпелком"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</si>
  <si>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</si>
  <si>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</si>
  <si>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</si>
  <si>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</si>
  <si>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</si>
  <si>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жилым домом в период с 01.01.2020г.по 31.12.2020г.</t>
  </si>
  <si>
    <t xml:space="preserve"> 4.1 Задолженность собственников и нанимателей по данной услуге на 01.01.2020г.</t>
  </si>
  <si>
    <t xml:space="preserve"> 4.4.Задолженность собственников и нанимателей по данной услуге на 01.01.2021г.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</si>
  <si>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</si>
  <si>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</si>
  <si>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Ремонт межлестничных площадок (половая плитка)</t>
  </si>
  <si>
    <t>Ремонт метал.кровли с очисткой желобов, воронок, водосточ.труб(исп.альпиниста)</t>
  </si>
  <si>
    <t>Ремонт системы ГВС с заменой кранов в подвале</t>
  </si>
  <si>
    <t>Работа автопогрузчика, трактора со щеткой на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</si>
</sst>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B7" sqref="B7:C7"/>
    </sheetView>
  </sheetViews>
  <sheetFormatPr defaultRowHeight="12" customHeight="1" x14ac:dyDescent="0.3"/>
  <cols>
    <col min="1" max="1" width="1.44140625" customWidth="1"/>
    <col min="2" max="2" width="79.88671875" customWidth="1"/>
    <col min="3" max="3" width="12.88671875" customWidth="1"/>
    <col min="4" max="4" width="4.5546875" customWidth="1"/>
    <col min="5" max="5" width="9.5546875" bestFit="1" customWidth="1"/>
  </cols>
  <sheetData>
    <row r="1" spans="1:3" ht="12" customHeight="1" x14ac:dyDescent="0.3">
      <c r="A1" s="12"/>
      <c r="B1" s="2" t="s">
        <v>0</v>
      </c>
      <c r="C1" s="12"/>
    </row>
    <row r="2" spans="1:3" ht="12" customHeight="1" x14ac:dyDescent="0.3">
      <c r="A2" s="12"/>
      <c r="B2" s="13" t="s">
        <v>2</v>
      </c>
      <c r="C2" s="12"/>
    </row>
    <row r="3" spans="1:3" ht="12" customHeight="1" x14ac:dyDescent="0.3">
      <c r="A3" s="12"/>
      <c r="B3" s="2" t="s">
        <v>39</v>
      </c>
      <c r="C3" s="12"/>
    </row>
    <row r="4" spans="1:3" ht="12" customHeight="1" x14ac:dyDescent="0.3">
      <c r="A4" s="12"/>
      <c r="B4" s="14" t="s">
        <v>10</v>
      </c>
      <c r="C4" s="3"/>
    </row>
    <row r="5" spans="1:3" ht="12" customHeight="1" x14ac:dyDescent="0.3">
      <c r="A5" s="12"/>
      <c r="B5" s="14" t="s">
        <v>11</v>
      </c>
      <c r="C5" s="3"/>
    </row>
    <row r="6" spans="1:3" ht="12" customHeight="1" x14ac:dyDescent="0.3">
      <c r="A6" s="12"/>
      <c r="B6" s="14" t="s">
        <v>12</v>
      </c>
      <c r="C6" s="3"/>
    </row>
    <row r="7" spans="1:3" ht="51.75" customHeight="1" x14ac:dyDescent="0.3">
      <c r="A7" s="12"/>
      <c r="B7" s="35" t="s">
        <v>3</v>
      </c>
      <c r="C7" s="36"/>
    </row>
    <row r="8" spans="1:3" ht="12.75" customHeight="1" x14ac:dyDescent="0.3">
      <c r="A8" s="12"/>
      <c r="B8" s="14" t="s">
        <v>9</v>
      </c>
      <c r="C8" s="3"/>
    </row>
    <row r="9" spans="1:3" ht="12.75" customHeight="1" x14ac:dyDescent="0.3">
      <c r="A9" s="12"/>
      <c r="B9" s="10" t="s">
        <v>40</v>
      </c>
      <c r="C9" s="15">
        <v>-10411.24</v>
      </c>
    </row>
    <row r="10" spans="1:3" ht="12.75" customHeight="1" x14ac:dyDescent="0.3">
      <c r="A10" s="12"/>
      <c r="B10" s="10" t="s">
        <v>4</v>
      </c>
      <c r="C10" s="9">
        <v>0</v>
      </c>
    </row>
    <row r="11" spans="1:3" ht="12.75" customHeight="1" x14ac:dyDescent="0.3">
      <c r="A11" s="12"/>
      <c r="B11" s="10" t="s">
        <v>5</v>
      </c>
      <c r="C11" s="9">
        <v>10411.24</v>
      </c>
    </row>
    <row r="12" spans="1:3" ht="12.75" customHeight="1" x14ac:dyDescent="0.3">
      <c r="A12" s="12"/>
      <c r="B12" s="10" t="s">
        <v>41</v>
      </c>
      <c r="C12" s="15">
        <f>C11-C10+C9</f>
        <v>0</v>
      </c>
    </row>
    <row r="13" spans="1:3" ht="12.75" customHeight="1" x14ac:dyDescent="0.3">
      <c r="A13" s="12"/>
      <c r="B13" s="14" t="s">
        <v>19</v>
      </c>
      <c r="C13" s="3"/>
    </row>
    <row r="14" spans="1:3" ht="12.75" customHeight="1" x14ac:dyDescent="0.3">
      <c r="A14" s="12"/>
      <c r="B14" s="10" t="s">
        <v>40</v>
      </c>
      <c r="C14" s="15">
        <v>-11911.75</v>
      </c>
    </row>
    <row r="15" spans="1:3" ht="12.75" customHeight="1" x14ac:dyDescent="0.3">
      <c r="A15" s="12"/>
      <c r="B15" s="10" t="s">
        <v>4</v>
      </c>
      <c r="C15" s="9">
        <v>0</v>
      </c>
    </row>
    <row r="16" spans="1:3" ht="12.75" customHeight="1" x14ac:dyDescent="0.3">
      <c r="A16" s="12"/>
      <c r="B16" s="10" t="s">
        <v>5</v>
      </c>
      <c r="C16" s="9">
        <v>0</v>
      </c>
    </row>
    <row r="17" spans="1:5" ht="12.75" customHeight="1" x14ac:dyDescent="0.3">
      <c r="A17" s="12"/>
      <c r="B17" s="10" t="s">
        <v>41</v>
      </c>
      <c r="C17" s="15">
        <f>C16-C15+C14</f>
        <v>-11911.75</v>
      </c>
    </row>
    <row r="18" spans="1:5" ht="27" customHeight="1" x14ac:dyDescent="0.3">
      <c r="A18" s="12"/>
      <c r="B18" s="37" t="s">
        <v>30</v>
      </c>
      <c r="C18" s="38"/>
    </row>
    <row r="19" spans="1:5" ht="25.5" customHeight="1" x14ac:dyDescent="0.3">
      <c r="A19" s="12"/>
      <c r="B19" s="34" t="s">
        <v>42</v>
      </c>
      <c r="C19" s="24">
        <v>-118277.91</v>
      </c>
    </row>
    <row r="20" spans="1:5" ht="12" customHeight="1" x14ac:dyDescent="0.3">
      <c r="A20" s="12"/>
      <c r="B20" s="14" t="s">
        <v>43</v>
      </c>
      <c r="C20" s="16">
        <v>-289472.07</v>
      </c>
    </row>
    <row r="21" spans="1:5" ht="12" customHeight="1" x14ac:dyDescent="0.3">
      <c r="A21" s="12"/>
      <c r="B21" s="14" t="s">
        <v>31</v>
      </c>
      <c r="C21" s="17">
        <v>463910.04</v>
      </c>
    </row>
    <row r="22" spans="1:5" ht="12" customHeight="1" x14ac:dyDescent="0.3">
      <c r="A22" s="12"/>
      <c r="B22" s="14" t="s">
        <v>32</v>
      </c>
      <c r="C22" s="26">
        <v>501305.82</v>
      </c>
    </row>
    <row r="23" spans="1:5" ht="12" customHeight="1" x14ac:dyDescent="0.3">
      <c r="A23" s="12"/>
      <c r="B23" s="14" t="s">
        <v>33</v>
      </c>
      <c r="C23" s="26">
        <v>14194.54</v>
      </c>
    </row>
    <row r="24" spans="1:5" ht="12" customHeight="1" x14ac:dyDescent="0.3">
      <c r="A24" s="12"/>
      <c r="B24" s="14" t="s">
        <v>34</v>
      </c>
      <c r="C24" s="18">
        <f>C23+C22</f>
        <v>515500.36</v>
      </c>
      <c r="E24" s="29"/>
    </row>
    <row r="25" spans="1:5" ht="25.5" customHeight="1" x14ac:dyDescent="0.3">
      <c r="A25" s="12"/>
      <c r="B25" s="39" t="s">
        <v>35</v>
      </c>
      <c r="C25" s="40"/>
    </row>
    <row r="26" spans="1:5" ht="12" customHeight="1" x14ac:dyDescent="0.3">
      <c r="A26" s="12"/>
      <c r="B26" s="30" t="s">
        <v>1</v>
      </c>
      <c r="C26" s="25"/>
    </row>
    <row r="27" spans="1:5" ht="15" customHeight="1" x14ac:dyDescent="0.3">
      <c r="A27" s="12"/>
      <c r="B27" s="31" t="s">
        <v>14</v>
      </c>
      <c r="C27" s="11">
        <v>90163</v>
      </c>
      <c r="E27" s="29"/>
    </row>
    <row r="28" spans="1:5" ht="12" customHeight="1" x14ac:dyDescent="0.3">
      <c r="A28" s="12"/>
      <c r="B28" s="4" t="s">
        <v>15</v>
      </c>
      <c r="C28" s="7">
        <v>2763.87</v>
      </c>
    </row>
    <row r="29" spans="1:5" ht="12" customHeight="1" x14ac:dyDescent="0.3">
      <c r="A29" s="12"/>
      <c r="B29" s="4" t="s">
        <v>16</v>
      </c>
      <c r="C29" s="6">
        <v>5266.58</v>
      </c>
    </row>
    <row r="30" spans="1:5" ht="12" customHeight="1" x14ac:dyDescent="0.3">
      <c r="A30" s="12"/>
      <c r="B30" s="4" t="s">
        <v>17</v>
      </c>
      <c r="C30" s="6">
        <v>3525.56</v>
      </c>
    </row>
    <row r="31" spans="1:5" ht="12" customHeight="1" x14ac:dyDescent="0.3">
      <c r="A31" s="12"/>
      <c r="B31" s="4" t="s">
        <v>21</v>
      </c>
      <c r="C31" s="6">
        <f>2656+2200+6338.12+1000+5582+3100+5582+1425+24000+33000</f>
        <v>84883.12</v>
      </c>
    </row>
    <row r="32" spans="1:5" ht="12" customHeight="1" x14ac:dyDescent="0.3">
      <c r="A32" s="12"/>
      <c r="B32" s="4" t="s">
        <v>18</v>
      </c>
      <c r="C32" s="8">
        <f>940.62+1220+800</f>
        <v>2960.62</v>
      </c>
    </row>
    <row r="33" spans="1:5" ht="12" customHeight="1" x14ac:dyDescent="0.3">
      <c r="A33" s="12"/>
      <c r="B33" s="5" t="s">
        <v>20</v>
      </c>
      <c r="C33" s="6">
        <v>9466.08</v>
      </c>
    </row>
    <row r="34" spans="1:5" ht="12" customHeight="1" x14ac:dyDescent="0.3">
      <c r="A34" s="12"/>
      <c r="B34" s="5" t="s">
        <v>22</v>
      </c>
      <c r="C34" s="6">
        <v>3786.48</v>
      </c>
    </row>
    <row r="35" spans="1:5" s="33" customFormat="1" ht="12" customHeight="1" x14ac:dyDescent="0.3">
      <c r="A35" s="12"/>
      <c r="B35" s="5" t="s">
        <v>23</v>
      </c>
      <c r="C35" s="6">
        <f>7536+5029.92</f>
        <v>12565.92</v>
      </c>
    </row>
    <row r="36" spans="1:5" ht="12" customHeight="1" x14ac:dyDescent="0.3">
      <c r="A36" s="12"/>
      <c r="B36" s="5" t="s">
        <v>24</v>
      </c>
      <c r="C36" s="6">
        <f>47701.88+13000</f>
        <v>60701.88</v>
      </c>
    </row>
    <row r="37" spans="1:5" ht="12" customHeight="1" x14ac:dyDescent="0.3">
      <c r="A37" s="12"/>
      <c r="B37" s="4" t="s">
        <v>25</v>
      </c>
      <c r="C37" s="8">
        <v>2328.2600000000002</v>
      </c>
    </row>
    <row r="38" spans="1:5" ht="12" customHeight="1" x14ac:dyDescent="0.3">
      <c r="A38" s="12"/>
      <c r="B38" s="4" t="s">
        <v>26</v>
      </c>
      <c r="C38" s="6">
        <f>4647.52+7037.61</f>
        <v>11685.130000000001</v>
      </c>
    </row>
    <row r="39" spans="1:5" ht="12" customHeight="1" x14ac:dyDescent="0.3">
      <c r="A39" s="12"/>
      <c r="B39" s="4" t="s">
        <v>29</v>
      </c>
      <c r="C39" s="6">
        <f>3906.02+47933.14+1001.75</f>
        <v>52840.909999999996</v>
      </c>
    </row>
    <row r="40" spans="1:5" ht="12" customHeight="1" x14ac:dyDescent="0.3">
      <c r="A40" s="12"/>
      <c r="B40" s="4" t="s">
        <v>27</v>
      </c>
      <c r="C40" s="6">
        <f>6093.4+1341.3</f>
        <v>7434.7</v>
      </c>
    </row>
    <row r="41" spans="1:5" ht="12" customHeight="1" x14ac:dyDescent="0.3">
      <c r="A41" s="12"/>
      <c r="B41" s="4" t="s">
        <v>28</v>
      </c>
      <c r="C41" s="6">
        <v>32726.7</v>
      </c>
    </row>
    <row r="42" spans="1:5" ht="29.25" customHeight="1" x14ac:dyDescent="0.3">
      <c r="A42" s="12"/>
      <c r="B42" s="19" t="s">
        <v>36</v>
      </c>
      <c r="C42" s="15"/>
    </row>
    <row r="43" spans="1:5" ht="12" customHeight="1" x14ac:dyDescent="0.3">
      <c r="A43" s="12"/>
      <c r="B43" s="32" t="s">
        <v>47</v>
      </c>
      <c r="C43" s="28">
        <f>7500</f>
        <v>7500</v>
      </c>
      <c r="E43" s="29"/>
    </row>
    <row r="44" spans="1:5" ht="12" customHeight="1" x14ac:dyDescent="0.3">
      <c r="A44" s="12"/>
      <c r="B44" s="32" t="s">
        <v>45</v>
      </c>
      <c r="C44" s="28">
        <f>3000</f>
        <v>3000</v>
      </c>
    </row>
    <row r="45" spans="1:5" ht="12" customHeight="1" x14ac:dyDescent="0.3">
      <c r="A45" s="12"/>
      <c r="B45" s="32" t="s">
        <v>44</v>
      </c>
      <c r="C45" s="28">
        <f>1793</f>
        <v>1793</v>
      </c>
    </row>
    <row r="46" spans="1:5" ht="12" customHeight="1" x14ac:dyDescent="0.3">
      <c r="A46" s="12"/>
      <c r="B46" s="32" t="s">
        <v>46</v>
      </c>
      <c r="C46" s="28">
        <f>11383</f>
        <v>11383</v>
      </c>
    </row>
    <row r="47" spans="1:5" ht="24.75" customHeight="1" x14ac:dyDescent="0.3">
      <c r="A47" s="12"/>
      <c r="B47" s="20" t="s">
        <v>37</v>
      </c>
      <c r="C47" s="15">
        <f>C12+C19+C22-C21+C17</f>
        <v>-92793.879999999946</v>
      </c>
      <c r="E47" s="29"/>
    </row>
    <row r="48" spans="1:5" ht="26.25" customHeight="1" x14ac:dyDescent="0.3">
      <c r="A48" s="12"/>
      <c r="B48" s="21" t="s">
        <v>38</v>
      </c>
      <c r="C48" s="15">
        <f>C20+C24-C27-C29-C28-C30-C31-C32-C33-C34-C35-C36-C37-C38-C39-C40-C41-C43-C44-C45-C46</f>
        <v>-180746.52000000002</v>
      </c>
    </row>
    <row r="49" spans="1:3" ht="13.95" customHeight="1" x14ac:dyDescent="0.3">
      <c r="A49" s="12"/>
      <c r="B49" s="22" t="s">
        <v>6</v>
      </c>
      <c r="C49" s="23"/>
    </row>
    <row r="50" spans="1:3" ht="13.95" customHeight="1" x14ac:dyDescent="0.3">
      <c r="A50" s="12"/>
      <c r="B50" s="23" t="s">
        <v>7</v>
      </c>
      <c r="C50" s="23"/>
    </row>
    <row r="51" spans="1:3" ht="13.95" customHeight="1" x14ac:dyDescent="0.3">
      <c r="A51" s="12"/>
      <c r="B51" s="22" t="s">
        <v>8</v>
      </c>
      <c r="C51" s="23"/>
    </row>
    <row r="52" spans="1:3" ht="12" customHeight="1" x14ac:dyDescent="0.3">
      <c r="B52" s="27" t="s">
        <v>13</v>
      </c>
      <c r="C52" s="1">
        <f>C48+C12+C17</f>
        <v>-192658.27000000002</v>
      </c>
    </row>
  </sheetData>
  <mergeCells count="3">
    <mergeCell ref="B7:C7"/>
    <mergeCell ref="B18:C18"/>
    <mergeCell ref="B25:C2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2021-03-26T14:29:27Z</dcterms:modified>
</cp:coreProperties>
</file>