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22"/>
  <c r="C45"/>
  <c r="C43"/>
  <c r="C42"/>
  <c r="C41"/>
  <c r="C40"/>
  <c r="C12" l="1"/>
  <c r="C47" s="1"/>
  <c r="C19" l="1"/>
  <c r="C48" l="1"/>
  <c r="C52" s="1"/>
</calcChain>
</file>

<file path=xl/sharedStrings.xml><?xml version="1.0" encoding="utf-8"?>
<sst xmlns="http://schemas.openxmlformats.org/spreadsheetml/2006/main" count="52" uniqueCount="52">
  <si>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</si>
  <si>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</si>
  <si>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</si>
  <si>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</si>
  <si>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</si>
  <si>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</si>
  <si>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</si>
  <si>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</si>
  <si>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</si>
  <si>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наб.Дубровинского, д.66</t>
  </si>
  <si>
    <t>3)       Дата принятия в управление:    01.05.2014г.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</si>
  <si>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</si>
  <si>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</si>
  <si>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</si>
  <si>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</si>
  <si>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</si>
  <si>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</si>
  <si>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</si>
  <si>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</si>
  <si>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</si>
  <si>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</si>
  <si>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 "МТС",ПАО"Вымпелком",ПАО"Ростелеком"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</si>
  <si>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</si>
  <si>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</si>
  <si>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</si>
  <si>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2)       Площадь дома 5334,0 кв.м</t>
  </si>
  <si>
    <t>жилым домом в период с 01.01.2018г.по 31.12.2018г.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</si>
  <si>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</si>
  <si>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</si>
  <si>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</si>
  <si>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</si>
  <si>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</si>
  <si>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</si>
  <si>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4-Э)Оказаны услуги  по начислению платы за элетроэнергию</t>
  </si>
  <si>
    <t>Всего задолженность по дому (выполненные работы + услуги)</t>
  </si>
  <si>
    <t>Ремонт и замена канализационных труб на доме</t>
  </si>
  <si>
    <t xml:space="preserve">Установка электросчетчика,светильника, трансформатора на доме </t>
  </si>
  <si>
    <t>Уборка и вывоз голубиного помета с технического этажа (исп.автотрансп.)</t>
  </si>
  <si>
    <t>Ремонт мусорного контейнера</t>
  </si>
  <si>
    <t>Установка защитных сеток на вентиляцинных трубах техэтаж(исп.сварщика)</t>
  </si>
  <si>
    <t>Ремонт сетей ГВС с заменой стояков, кранов в тех.подполье, кв.2,88</t>
  </si>
  <si>
    <t>Установка устройства водостока на кровле тамбура входа в подъезд</t>
  </si>
  <si>
    <t>Ремонт дверей пожарного выхода на межэтажные переходы, установка запорного устройства</t>
  </si>
  <si>
    <t>7) Аварийно-ремонтная служба ООО "АРС"</t>
  </si>
  <si>
    <t>9) ОДН по эл.энергии, холодному и горячему водоснабжению</t>
  </si>
  <si>
    <t>10) Ком.сбор МПП ВКХ Водоканал</t>
  </si>
  <si>
    <t>11) Захоронение ТБО ОПЭК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</si>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</sst>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/>
    <xf numFmtId="0" fontId="0" fillId="0" borderId="0" xfId="0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2"/>
  <sheetViews>
    <sheetView tabSelected="1" topLeftCell="A28" workbookViewId="0">
      <selection activeCell="G38" sqref="G38"/>
    </sheetView>
  </sheetViews>
  <sheetFormatPr defaultRowHeight="12" customHeight="1"/>
  <cols>
    <col min="1" max="1" width="1.42578125" customWidth="1"/>
    <col min="2" max="2" width="78" customWidth="1"/>
    <col min="3" max="3" width="12.28515625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26</v>
      </c>
    </row>
    <row r="4" spans="2:3" ht="12" customHeight="1">
      <c r="B4" s="5" t="s">
        <v>9</v>
      </c>
      <c r="C4" s="6"/>
    </row>
    <row r="5" spans="2:3" ht="12" customHeight="1">
      <c r="B5" s="5" t="s">
        <v>25</v>
      </c>
      <c r="C5" s="6"/>
    </row>
    <row r="6" spans="2:3" ht="12" customHeight="1">
      <c r="B6" s="5" t="s">
        <v>10</v>
      </c>
      <c r="C6" s="6"/>
    </row>
    <row r="7" spans="2:3" ht="51.75" customHeight="1">
      <c r="B7" s="35" t="s">
        <v>3</v>
      </c>
      <c r="C7" s="36"/>
    </row>
    <row r="8" spans="2:3" s="28" customFormat="1" ht="14.25" customHeight="1">
      <c r="B8" s="30" t="s">
        <v>33</v>
      </c>
      <c r="C8" s="29"/>
    </row>
    <row r="9" spans="2:3" s="28" customFormat="1" ht="14.25" customHeight="1">
      <c r="B9" s="32" t="s">
        <v>27</v>
      </c>
      <c r="C9" s="31">
        <v>0</v>
      </c>
    </row>
    <row r="10" spans="2:3" s="28" customFormat="1" ht="14.25" customHeight="1">
      <c r="B10" s="32" t="s">
        <v>4</v>
      </c>
      <c r="C10" s="33">
        <v>14180.32</v>
      </c>
    </row>
    <row r="11" spans="2:3" s="28" customFormat="1" ht="14.25" customHeight="1">
      <c r="B11" s="32" t="s">
        <v>5</v>
      </c>
      <c r="C11" s="33">
        <v>6776.7</v>
      </c>
    </row>
    <row r="12" spans="2:3" s="28" customFormat="1" ht="13.5" customHeight="1">
      <c r="B12" s="32" t="s">
        <v>28</v>
      </c>
      <c r="C12" s="31">
        <f>C9+C11-C10</f>
        <v>-7403.62</v>
      </c>
    </row>
    <row r="13" spans="2:3" ht="27" customHeight="1">
      <c r="B13" s="37" t="s">
        <v>18</v>
      </c>
      <c r="C13" s="38"/>
    </row>
    <row r="14" spans="2:3" ht="25.5" customHeight="1">
      <c r="B14" s="7" t="s">
        <v>29</v>
      </c>
      <c r="C14" s="27">
        <v>-31414.02</v>
      </c>
    </row>
    <row r="15" spans="2:3" ht="12" customHeight="1">
      <c r="B15" s="5" t="s">
        <v>30</v>
      </c>
      <c r="C15" s="24">
        <v>-185249.93</v>
      </c>
    </row>
    <row r="16" spans="2:3" ht="12" customHeight="1">
      <c r="B16" s="5" t="s">
        <v>19</v>
      </c>
      <c r="C16" s="25">
        <v>869794.59</v>
      </c>
    </row>
    <row r="17" spans="2:3" ht="12" customHeight="1">
      <c r="B17" s="5" t="s">
        <v>20</v>
      </c>
      <c r="C17" s="22">
        <v>862874.85</v>
      </c>
    </row>
    <row r="18" spans="2:3" ht="12" customHeight="1">
      <c r="B18" s="5" t="s">
        <v>21</v>
      </c>
      <c r="C18" s="22">
        <v>2755</v>
      </c>
    </row>
    <row r="19" spans="2:3" ht="12" customHeight="1">
      <c r="B19" s="5" t="s">
        <v>22</v>
      </c>
      <c r="C19" s="26">
        <f>C18+C17</f>
        <v>865629.85</v>
      </c>
    </row>
    <row r="20" spans="2:3" ht="25.5" customHeight="1">
      <c r="B20" s="39" t="s">
        <v>23</v>
      </c>
      <c r="C20" s="40"/>
    </row>
    <row r="21" spans="2:3" ht="12" customHeight="1">
      <c r="B21" s="14" t="s">
        <v>1</v>
      </c>
      <c r="C21" s="15"/>
    </row>
    <row r="22" spans="2:3" ht="12" customHeight="1">
      <c r="B22" s="16" t="s">
        <v>11</v>
      </c>
      <c r="C22" s="17">
        <f>11600+5000+155702.69</f>
        <v>172302.69</v>
      </c>
    </row>
    <row r="23" spans="2:3" ht="12" customHeight="1">
      <c r="B23" s="18" t="s">
        <v>12</v>
      </c>
      <c r="C23" s="33">
        <v>5633.69</v>
      </c>
    </row>
    <row r="24" spans="2:3" ht="12" customHeight="1">
      <c r="B24" s="18" t="s">
        <v>13</v>
      </c>
      <c r="C24" s="19">
        <v>10735.06</v>
      </c>
    </row>
    <row r="25" spans="2:3" ht="12" customHeight="1">
      <c r="B25" s="18" t="s">
        <v>14</v>
      </c>
      <c r="C25" s="20">
        <f>853.44+7186.28</f>
        <v>8039.7199999999993</v>
      </c>
    </row>
    <row r="26" spans="2:3" ht="12" customHeight="1">
      <c r="B26" s="18" t="s">
        <v>15</v>
      </c>
      <c r="C26" s="20">
        <f>59124+66000+6456+17500+2000+2500+1030+9800+2500+2845.5+1028+2524+1865+2088+2500</f>
        <v>179760.5</v>
      </c>
    </row>
    <row r="27" spans="2:3" ht="12" customHeight="1">
      <c r="B27" s="18" t="s">
        <v>16</v>
      </c>
      <c r="C27" s="21">
        <f>3571.18+3880</f>
        <v>7451.18</v>
      </c>
    </row>
    <row r="28" spans="2:3" ht="12" customHeight="1">
      <c r="B28" s="18" t="s">
        <v>43</v>
      </c>
      <c r="C28" s="20">
        <f>25571.52</f>
        <v>25571.52</v>
      </c>
    </row>
    <row r="29" spans="2:3" ht="12" customHeight="1">
      <c r="B29" s="18" t="s">
        <v>17</v>
      </c>
      <c r="C29" s="20">
        <f>47528.04</f>
        <v>47528.04</v>
      </c>
    </row>
    <row r="30" spans="2:3" ht="12" customHeight="1">
      <c r="B30" s="18" t="s">
        <v>44</v>
      </c>
      <c r="C30" s="20">
        <v>47996.66</v>
      </c>
    </row>
    <row r="31" spans="2:3" ht="12" customHeight="1">
      <c r="B31" s="18" t="s">
        <v>45</v>
      </c>
      <c r="C31" s="33">
        <v>2802.72</v>
      </c>
    </row>
    <row r="32" spans="2:3" ht="12" customHeight="1">
      <c r="B32" s="18" t="s">
        <v>46</v>
      </c>
      <c r="C32" s="20">
        <v>5232.59</v>
      </c>
    </row>
    <row r="33" spans="2:3" ht="12" customHeight="1">
      <c r="B33" s="18" t="s">
        <v>47</v>
      </c>
      <c r="C33" s="21">
        <v>5452.31</v>
      </c>
    </row>
    <row r="34" spans="2:3" ht="12" customHeight="1">
      <c r="B34" s="18" t="s">
        <v>48</v>
      </c>
      <c r="C34" s="21">
        <f>12500.89+21139.38</f>
        <v>33640.270000000004</v>
      </c>
    </row>
    <row r="35" spans="2:3" ht="12" customHeight="1">
      <c r="B35" s="18" t="s">
        <v>49</v>
      </c>
      <c r="C35" s="20">
        <f>6294.23+61485.11+1701.97</f>
        <v>69481.31</v>
      </c>
    </row>
    <row r="36" spans="2:3" ht="12" customHeight="1">
      <c r="B36" s="18" t="s">
        <v>50</v>
      </c>
      <c r="C36" s="20">
        <f>13910.26+3700.46</f>
        <v>17610.72</v>
      </c>
    </row>
    <row r="37" spans="2:3" ht="12" customHeight="1">
      <c r="B37" s="18" t="s">
        <v>51</v>
      </c>
      <c r="C37" s="20">
        <v>73617.259999999995</v>
      </c>
    </row>
    <row r="38" spans="2:3" ht="28.5" customHeight="1">
      <c r="B38" s="9" t="s">
        <v>24</v>
      </c>
      <c r="C38" s="10"/>
    </row>
    <row r="39" spans="2:3" ht="12" customHeight="1">
      <c r="B39" s="18" t="s">
        <v>35</v>
      </c>
      <c r="C39" s="23">
        <v>86286</v>
      </c>
    </row>
    <row r="40" spans="2:3" ht="12" customHeight="1">
      <c r="B40" s="18" t="s">
        <v>40</v>
      </c>
      <c r="C40" s="23">
        <f>5572+2084+1164+4452+1320+18008.84</f>
        <v>32600.84</v>
      </c>
    </row>
    <row r="41" spans="2:3" ht="12" customHeight="1">
      <c r="B41" s="18" t="s">
        <v>38</v>
      </c>
      <c r="C41" s="23">
        <f>6300+2338</f>
        <v>8638</v>
      </c>
    </row>
    <row r="42" spans="2:3" ht="12" customHeight="1">
      <c r="B42" s="18" t="s">
        <v>42</v>
      </c>
      <c r="C42" s="23">
        <f>5000+1000</f>
        <v>6000</v>
      </c>
    </row>
    <row r="43" spans="2:3" ht="12" customHeight="1">
      <c r="B43" s="18" t="s">
        <v>41</v>
      </c>
      <c r="C43" s="23">
        <f>5065</f>
        <v>5065</v>
      </c>
    </row>
    <row r="44" spans="2:3" ht="12" customHeight="1">
      <c r="B44" s="18" t="s">
        <v>39</v>
      </c>
      <c r="C44" s="23">
        <v>3100</v>
      </c>
    </row>
    <row r="45" spans="2:3" ht="12" customHeight="1">
      <c r="B45" s="18" t="s">
        <v>36</v>
      </c>
      <c r="C45" s="23">
        <f>3870.8+3049.37</f>
        <v>6920.17</v>
      </c>
    </row>
    <row r="46" spans="2:3" ht="12" customHeight="1">
      <c r="B46" s="18" t="s">
        <v>37</v>
      </c>
      <c r="C46" s="23">
        <v>5000</v>
      </c>
    </row>
    <row r="47" spans="2:3" ht="24.75" customHeight="1">
      <c r="B47" s="11" t="s">
        <v>31</v>
      </c>
      <c r="C47" s="10">
        <f>C14+C17-C16+C12</f>
        <v>-45737.380000000012</v>
      </c>
    </row>
    <row r="48" spans="2:3" ht="26.25" customHeight="1">
      <c r="B48" s="12" t="s">
        <v>32</v>
      </c>
      <c r="C48" s="10">
        <f>C15+C19-C22-C23-C25-C24-C26-C27-C28-C29-C30-C31-C32-C33-C34-C35-C36-C37-C39-C40-C41-C42-C43-C44-C45-C46</f>
        <v>-186086.33000000007</v>
      </c>
    </row>
    <row r="49" spans="2:3" ht="12" customHeight="1">
      <c r="B49" s="13" t="s">
        <v>6</v>
      </c>
      <c r="C49" s="8"/>
    </row>
    <row r="50" spans="2:3" ht="12" customHeight="1">
      <c r="B50" s="8" t="s">
        <v>7</v>
      </c>
      <c r="C50" s="8"/>
    </row>
    <row r="51" spans="2:3" ht="12" customHeight="1">
      <c r="B51" s="13" t="s">
        <v>8</v>
      </c>
      <c r="C51" s="8"/>
    </row>
    <row r="52" spans="2:3" ht="12" customHeight="1">
      <c r="B52" s="34" t="s">
        <v>34</v>
      </c>
      <c r="C52" s="2">
        <f>C48+C12</f>
        <v>-193489.95000000007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2019-03-28T12:54:07Z</dcterms:modified>
</cp:coreProperties>
</file>