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8" i="5"/>
  <c r="C46"/>
  <c r="C45"/>
  <c r="C44"/>
  <c r="C43"/>
  <c r="C41"/>
  <c r="C18"/>
  <c r="C17"/>
  <c r="C39"/>
  <c r="C38"/>
  <c r="C37"/>
  <c r="C36"/>
  <c r="C35"/>
  <c r="C31"/>
  <c r="C29"/>
  <c r="C28"/>
  <c r="C15"/>
  <c r="C12"/>
  <c r="C13" l="1"/>
  <c r="C47" s="1"/>
  <c r="C20"/>
</calcChain>
</file>

<file path=xl/sharedStrings.xml><?xml version="1.0" encoding="utf-8"?>
<sst xmlns="http://schemas.openxmlformats.org/spreadsheetml/2006/main" count="51" uniqueCount="51">
  <si>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</si>
  <si>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</si>
  <si>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</si>
  <si>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</si>
  <si>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</si>
  <si>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</si>
  <si>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</si>
  <si>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</si>
  <si>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</si>
  <si>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</si>
  <si>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</si>
  <si>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</si>
  <si>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</si>
  <si>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</si>
  <si>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</si>
  <si>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</si>
  <si>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</si>
  <si>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</si>
  <si>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</si>
  <si>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</si>
  <si>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</si>
  <si>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</si>
  <si>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</si>
  <si>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</si>
  <si>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</si>
  <si>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</si>
  <si>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</si>
  <si>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</si>
  <si>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</si>
  <si>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</si>
  <si>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</si>
  <si>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</si>
  <si>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</si>
  <si>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</si>
  <si>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</si>
  <si>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</si>
  <si>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</si>
  <si>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17) Услуги по управлению</t>
  </si>
  <si>
    <t>1)        Адрес дома:    ул.Комсомольская, д.62</t>
  </si>
  <si>
    <t>2)       Площадь дома 5620,9 кв.м</t>
  </si>
  <si>
    <t>3)       Дата принятия в управление:    01.07.2014г.</t>
  </si>
  <si>
    <t>11) ТО авт.ворот ИП Чурсин А.Н.</t>
  </si>
  <si>
    <t>12) Захоронение ТБО</t>
  </si>
  <si>
    <t>6)  Санит.содерж.(убор.придомов.тер.,конт.площ.уб.лестничн.клеток)</t>
  </si>
  <si>
    <t xml:space="preserve"> 5.5 Поступило от ПАО"МТС",ООО"Русмедиа",ООО"Нэт Бай Нэт Холдинг",ПАО"Вымпелком"</t>
  </si>
  <si>
    <t>1)Изгот.и монтаж ограждения для приямков,железобетон.панелей</t>
  </si>
  <si>
    <t>2)Проверка сопротивления изоляции проводов</t>
  </si>
  <si>
    <t>3)Удаление наледи и сосулек с кровли дома</t>
  </si>
  <si>
    <t>5)Ремонт фасада,кровли,желоба, крышных отливов(автовыш.,альпинист)</t>
  </si>
  <si>
    <t>4)Ремонт канализ.,установ.насосов на отопление и  ГВС в подвале</t>
  </si>
  <si>
    <t>6)Благоустройство придомовой территории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</si>
</sst>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1"/>
  <sheetViews>
    <sheetView tabSelected="1" topLeftCell="A28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14</v>
      </c>
      <c r="C2" s="3"/>
    </row>
    <row r="3" spans="2:3" ht="12" customHeight="1">
      <c r="B3" s="2" t="s">
        <v>13</v>
      </c>
      <c r="C3" s="3"/>
    </row>
    <row r="4" spans="2:3" ht="12" customHeight="1">
      <c r="B4" s="13" t="s">
        <v>38</v>
      </c>
      <c r="C4" s="6"/>
    </row>
    <row r="5" spans="2:3" ht="12" customHeight="1">
      <c r="B5" s="13" t="s">
        <v>39</v>
      </c>
      <c r="C5" s="6"/>
    </row>
    <row r="6" spans="2:3" ht="12" customHeight="1">
      <c r="B6" s="13" t="s">
        <v>40</v>
      </c>
      <c r="C6" s="6"/>
    </row>
    <row r="7" spans="2:3" ht="51.75" customHeight="1">
      <c r="B7" s="31" t="s">
        <v>15</v>
      </c>
      <c r="C7" s="32"/>
    </row>
    <row r="8" spans="2:3" ht="12" customHeight="1">
      <c r="B8" s="5" t="s">
        <v>16</v>
      </c>
      <c r="C8" s="6"/>
    </row>
    <row r="9" spans="2:3" ht="12" customHeight="1">
      <c r="B9" s="13" t="s">
        <v>29</v>
      </c>
      <c r="C9" s="14">
        <v>0</v>
      </c>
    </row>
    <row r="10" spans="2:3" ht="12" customHeight="1">
      <c r="B10" s="13" t="s">
        <v>17</v>
      </c>
      <c r="C10" s="6">
        <v>84639.26</v>
      </c>
    </row>
    <row r="11" spans="2:3" ht="12" customHeight="1">
      <c r="B11" s="13" t="s">
        <v>18</v>
      </c>
      <c r="C11" s="6">
        <v>73748.41</v>
      </c>
    </row>
    <row r="12" spans="2:3" ht="12" customHeight="1">
      <c r="B12" s="13" t="s">
        <v>19</v>
      </c>
      <c r="C12" s="6">
        <f>C10</f>
        <v>84639.26</v>
      </c>
    </row>
    <row r="13" spans="2:3" ht="12" customHeight="1">
      <c r="B13" s="13" t="s">
        <v>30</v>
      </c>
      <c r="C13" s="14">
        <f>C11-C10+C9</f>
        <v>-10890.849999999991</v>
      </c>
    </row>
    <row r="14" spans="2:3" ht="27" customHeight="1">
      <c r="B14" s="33" t="s">
        <v>20</v>
      </c>
      <c r="C14" s="34"/>
    </row>
    <row r="15" spans="2:3" ht="25.5" customHeight="1">
      <c r="B15" s="15" t="s">
        <v>31</v>
      </c>
      <c r="C15" s="24">
        <f>-35419.49-C9</f>
        <v>-35419.49</v>
      </c>
    </row>
    <row r="16" spans="2:3" ht="12" customHeight="1">
      <c r="B16" s="13" t="s">
        <v>32</v>
      </c>
      <c r="C16" s="16">
        <v>-51073.54</v>
      </c>
    </row>
    <row r="17" spans="2:5" ht="12" customHeight="1">
      <c r="B17" s="13" t="s">
        <v>21</v>
      </c>
      <c r="C17" s="17">
        <f>627289.34-20100.6+135627.66</f>
        <v>742816.4</v>
      </c>
    </row>
    <row r="18" spans="2:5" ht="12" customHeight="1">
      <c r="B18" s="13" t="s">
        <v>22</v>
      </c>
      <c r="C18" s="30">
        <f>573711.16+128592.53</f>
        <v>702303.69000000006</v>
      </c>
    </row>
    <row r="19" spans="2:5" ht="12" customHeight="1">
      <c r="B19" s="13" t="s">
        <v>44</v>
      </c>
      <c r="C19" s="30">
        <v>11350</v>
      </c>
    </row>
    <row r="20" spans="2:5" ht="12" customHeight="1">
      <c r="B20" s="13" t="s">
        <v>23</v>
      </c>
      <c r="C20" s="18">
        <f>C19+C18</f>
        <v>713653.69000000006</v>
      </c>
    </row>
    <row r="21" spans="2:5" ht="25.5" customHeight="1">
      <c r="B21" s="35" t="s">
        <v>24</v>
      </c>
      <c r="C21" s="36"/>
    </row>
    <row r="22" spans="2:5" ht="12" customHeight="1">
      <c r="B22" s="27" t="s">
        <v>25</v>
      </c>
      <c r="C22" s="29"/>
    </row>
    <row r="23" spans="2:5" ht="12" customHeight="1">
      <c r="B23" s="28" t="s">
        <v>26</v>
      </c>
      <c r="C23" s="7">
        <v>107379.84</v>
      </c>
      <c r="E23" s="1"/>
    </row>
    <row r="24" spans="2:5" ht="12" customHeight="1">
      <c r="B24" s="25" t="s">
        <v>1</v>
      </c>
      <c r="C24" s="26">
        <v>10796.23</v>
      </c>
    </row>
    <row r="25" spans="2:5" ht="12" customHeight="1">
      <c r="B25" s="8" t="s">
        <v>2</v>
      </c>
      <c r="C25" s="10">
        <v>5398.12</v>
      </c>
    </row>
    <row r="26" spans="2:5" ht="12" customHeight="1">
      <c r="B26" s="8" t="s">
        <v>3</v>
      </c>
      <c r="C26" s="11">
        <v>13495.29</v>
      </c>
    </row>
    <row r="27" spans="2:5" ht="12" customHeight="1">
      <c r="B27" s="8" t="s">
        <v>4</v>
      </c>
      <c r="C27" s="10">
        <v>9221.4599999999991</v>
      </c>
    </row>
    <row r="28" spans="2:5" ht="12" customHeight="1">
      <c r="B28" s="8" t="s">
        <v>43</v>
      </c>
      <c r="C28" s="12">
        <f>2150+56433.61+105739.41</f>
        <v>164323.02000000002</v>
      </c>
    </row>
    <row r="29" spans="2:5" ht="12" customHeight="1">
      <c r="B29" s="8" t="s">
        <v>5</v>
      </c>
      <c r="C29" s="11">
        <f>371.67+350+1000</f>
        <v>1721.67</v>
      </c>
    </row>
    <row r="30" spans="2:5" ht="12" customHeight="1">
      <c r="B30" s="8" t="s">
        <v>6</v>
      </c>
      <c r="C30" s="11">
        <v>14240.52</v>
      </c>
    </row>
    <row r="31" spans="2:5" ht="12" customHeight="1">
      <c r="B31" s="8" t="s">
        <v>7</v>
      </c>
      <c r="C31" s="11">
        <f>70625.2</f>
        <v>70625.2</v>
      </c>
    </row>
    <row r="32" spans="2:5" ht="12" customHeight="1">
      <c r="B32" s="8" t="s">
        <v>8</v>
      </c>
      <c r="C32" s="9">
        <v>1996.09</v>
      </c>
    </row>
    <row r="33" spans="2:5" ht="12" customHeight="1">
      <c r="B33" s="8" t="s">
        <v>41</v>
      </c>
      <c r="C33" s="9">
        <v>16200</v>
      </c>
    </row>
    <row r="34" spans="2:5" ht="12" customHeight="1">
      <c r="B34" s="8" t="s">
        <v>42</v>
      </c>
      <c r="C34" s="11">
        <v>5269.49</v>
      </c>
    </row>
    <row r="35" spans="2:5" ht="12" customHeight="1">
      <c r="B35" s="8" t="s">
        <v>9</v>
      </c>
      <c r="C35" s="12">
        <f>17854.53-371.67</f>
        <v>17482.86</v>
      </c>
    </row>
    <row r="36" spans="2:5" ht="12" customHeight="1">
      <c r="B36" s="8" t="s">
        <v>10</v>
      </c>
      <c r="C36" s="11">
        <f>33581.88+15739.41</f>
        <v>49321.289999999994</v>
      </c>
    </row>
    <row r="37" spans="2:5" ht="12" customHeight="1">
      <c r="B37" s="8" t="s">
        <v>11</v>
      </c>
      <c r="C37" s="11">
        <f>44665.95+6918.28+1356.28</f>
        <v>52940.509999999995</v>
      </c>
    </row>
    <row r="38" spans="2:5" ht="12" customHeight="1">
      <c r="B38" s="8" t="s">
        <v>12</v>
      </c>
      <c r="C38" s="11">
        <f>16186.49+3214.81</f>
        <v>19401.3</v>
      </c>
    </row>
    <row r="39" spans="2:5" ht="12" customHeight="1">
      <c r="B39" s="8" t="s">
        <v>37</v>
      </c>
      <c r="C39" s="11">
        <f>51946.94+15529.51</f>
        <v>67476.45</v>
      </c>
    </row>
    <row r="40" spans="2:5" ht="28.5" customHeight="1">
      <c r="B40" s="19" t="s">
        <v>27</v>
      </c>
      <c r="C40" s="14"/>
    </row>
    <row r="41" spans="2:5" ht="12" customHeight="1">
      <c r="B41" s="8" t="s">
        <v>45</v>
      </c>
      <c r="C41" s="30">
        <f>53712.15</f>
        <v>53712.15</v>
      </c>
      <c r="E41" s="1"/>
    </row>
    <row r="42" spans="2:5" ht="12" customHeight="1">
      <c r="B42" s="8" t="s">
        <v>46</v>
      </c>
      <c r="C42" s="30">
        <v>1000</v>
      </c>
    </row>
    <row r="43" spans="2:5" ht="12" customHeight="1">
      <c r="B43" s="8" t="s">
        <v>47</v>
      </c>
      <c r="C43" s="30">
        <f>6200</f>
        <v>6200</v>
      </c>
    </row>
    <row r="44" spans="2:5" ht="12" customHeight="1">
      <c r="B44" s="8" t="s">
        <v>49</v>
      </c>
      <c r="C44" s="30">
        <f>22240+15823</f>
        <v>38063</v>
      </c>
    </row>
    <row r="45" spans="2:5" ht="12" customHeight="1">
      <c r="B45" s="8" t="s">
        <v>48</v>
      </c>
      <c r="C45" s="30">
        <f>24540+1800</f>
        <v>26340</v>
      </c>
    </row>
    <row r="46" spans="2:5" ht="12" customHeight="1">
      <c r="B46" s="8" t="s">
        <v>50</v>
      </c>
      <c r="C46" s="30">
        <f>10970.55+1499</f>
        <v>12469.55</v>
      </c>
    </row>
    <row r="47" spans="2:5" ht="24.75" customHeight="1">
      <c r="B47" s="20" t="s">
        <v>34</v>
      </c>
      <c r="C47" s="14">
        <f>C13+C15+C18-C17</f>
        <v>-86823.04999999993</v>
      </c>
    </row>
    <row r="48" spans="2:5" ht="26.25" customHeight="1">
      <c r="B48" s="21" t="s">
        <v>35</v>
      </c>
      <c r="C48" s="14">
        <f>C16+C20-C23-C24-C26-C25-C27-C28-C29-C30-C31-C32-C33-C34-C35-C36-C37-C38-C39-C41-C42-C43-C44-C45-C46</f>
        <v>-102493.89</v>
      </c>
    </row>
    <row r="49" spans="2:3" ht="12" customHeight="1">
      <c r="B49" s="22" t="s">
        <v>28</v>
      </c>
      <c r="C49" s="23"/>
    </row>
    <row r="50" spans="2:3" ht="12" customHeight="1">
      <c r="B50" s="23" t="s">
        <v>33</v>
      </c>
      <c r="C50" s="23"/>
    </row>
    <row r="51" spans="2:3" ht="12" customHeight="1">
      <c r="B51" s="22" t="s">
        <v>36</v>
      </c>
      <c r="C51" s="23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2016-04-01T06:46:01Z</dcterms:modified>
</cp:coreProperties>
</file>