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2" i="5"/>
  <c r="C31"/>
  <c r="C30"/>
  <c r="C24"/>
  <c r="C23"/>
  <c r="C22"/>
  <c r="C21"/>
  <c r="C20"/>
  <c r="C42"/>
  <c r="C41"/>
  <c r="C40"/>
  <c r="C39"/>
  <c r="C37"/>
  <c r="C36"/>
  <c r="C43" l="1"/>
  <c r="C14" l="1"/>
  <c r="C44" s="1"/>
</calcChain>
</file>

<file path=xl/sharedStrings.xml><?xml version="1.0" encoding="utf-8"?>
<sst xmlns="http://schemas.openxmlformats.org/spreadsheetml/2006/main" count="47" uniqueCount="47">
  <si>
    <t>Отчёт</t>
  </si>
  <si>
    <t>1)  Тех.обслуживание, тех.осмотр и аварийный ремонт внутридомовых инженерных</t>
  </si>
  <si>
    <t>13) Материалы</t>
  </si>
  <si>
    <t>14) Др.расходы(обсл.вычисл.тех.,канц.товары,транспорт и т.д.)</t>
  </si>
  <si>
    <t>15) Налоги(20,2% от з/пл., 1% с дохода)</t>
  </si>
  <si>
    <t>16) Расходы по расчетно-кассовому обслуживанию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</si>
  <si>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</si>
  <si>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</si>
  <si>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</si>
  <si>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</si>
  <si>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</si>
  <si>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17) Услуги по управлению</t>
  </si>
  <si>
    <t>1)        Адрес дома:    ул.Комсомольская, д.62</t>
  </si>
  <si>
    <t>3)       Дата принятия в управление:    01.07.2014г.</t>
  </si>
  <si>
    <t>10) Ком.сбор МПП ВКХ Водоканал</t>
  </si>
  <si>
    <t>11) Захоронение ТБО ОПЭК</t>
  </si>
  <si>
    <t>2)       Площадь дома 5690,7 кв.м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</si>
  <si>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</si>
  <si>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</si>
  <si>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</si>
  <si>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</si>
  <si>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</si>
  <si>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</si>
  <si>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</si>
  <si>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</si>
  <si>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</si>
  <si>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8) Сбор и вывоз твердых бытовых отходов, крупногаб.мусора Эко-Транс</t>
  </si>
  <si>
    <t>9) ОДН по эл.энергии, холодному и горячему водоснабжению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</si>
  <si>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</si>
  <si>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</si>
  <si>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</si>
  <si>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12) ТО авт.ворот Чиков Р.Г.</t>
  </si>
  <si>
    <t>жилым домом в период с 01.01.2018г.по 31.12.2018г.</t>
  </si>
  <si>
    <t xml:space="preserve"> 4.1.Задолженность собственников и нанимателей по данным услугам на 01.01.2018г. (КВИТАНЦИИ)</t>
  </si>
  <si>
    <t xml:space="preserve"> 4.2.Задолженность собственников и нанимателей за выполненные работы на 01.01.2018г.</t>
  </si>
  <si>
    <t>7)Общая задолженность  собственников и нанимателей по ЖКУ (квитанции) на 01.01.2019г.</t>
  </si>
  <si>
    <t>8)Общая задолженность  собственников и нанимателей многоквартирного дома за выполненные работы на 01.01.2019г.</t>
  </si>
  <si>
    <t>Изготовление мусорных контейнеров мет.</t>
  </si>
  <si>
    <t>Поверка и ремонт монометра Малая энергетика-сервис</t>
  </si>
  <si>
    <t>Ремонт мягкой кровли п-д 2</t>
  </si>
  <si>
    <t>Ремонт крылец, пандусов</t>
  </si>
  <si>
    <t>Ремонт системы отопления с заменой задвижек в техподполье</t>
  </si>
  <si>
    <t>Герметизация между парапетом и плит.перекрыт.на кровле п-да 4</t>
  </si>
  <si>
    <t>Замеры и установка ограждений на крыше дома</t>
  </si>
  <si>
    <t xml:space="preserve"> 4.5 Поступило от ПАО"МТС",ООО"Нэт Бай Нэт Холдинг",ПАО"Вымпелком", ООО "Реком",ООО "Инфомедия".</t>
  </si>
  <si>
    <t>Ремонт межлестничных площадок (половая плитка)п-ды 1-4</t>
  </si>
  <si>
    <t>7) Аварийно-ремонтная служба ООО "АРС"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</si>
</sst>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2" fontId="0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4" fillId="2" borderId="8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7"/>
  <sheetViews>
    <sheetView tabSelected="1" topLeftCell="A28" workbookViewId="0">
      <selection activeCell="G50" sqref="G50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4" max="4" width="4.85546875" customWidth="1"/>
  </cols>
  <sheetData>
    <row r="1" spans="2:3" ht="12" customHeight="1">
      <c r="B1" s="1" t="s">
        <v>0</v>
      </c>
      <c r="C1" s="2"/>
    </row>
    <row r="2" spans="2:3" ht="12" customHeight="1">
      <c r="B2" s="3" t="s">
        <v>6</v>
      </c>
      <c r="C2" s="2"/>
    </row>
    <row r="3" spans="2:3" ht="12" customHeight="1">
      <c r="B3" s="1" t="s">
        <v>32</v>
      </c>
      <c r="C3" s="2"/>
    </row>
    <row r="4" spans="2:3" ht="12" customHeight="1">
      <c r="B4" s="13" t="s">
        <v>12</v>
      </c>
      <c r="C4" s="4"/>
    </row>
    <row r="5" spans="2:3" ht="12" customHeight="1">
      <c r="B5" s="13" t="s">
        <v>16</v>
      </c>
      <c r="C5" s="4"/>
    </row>
    <row r="6" spans="2:3" ht="12" customHeight="1">
      <c r="B6" s="13" t="s">
        <v>13</v>
      </c>
      <c r="C6" s="4"/>
    </row>
    <row r="7" spans="2:3" ht="51.75" customHeight="1">
      <c r="B7" s="30" t="s">
        <v>7</v>
      </c>
      <c r="C7" s="31"/>
    </row>
    <row r="8" spans="2:3" ht="27" customHeight="1">
      <c r="B8" s="28" t="s">
        <v>17</v>
      </c>
      <c r="C8" s="29"/>
    </row>
    <row r="9" spans="2:3" ht="25.5" customHeight="1">
      <c r="B9" s="27" t="s">
        <v>33</v>
      </c>
      <c r="C9" s="23">
        <v>-160264.78</v>
      </c>
    </row>
    <row r="10" spans="2:3" ht="12" customHeight="1">
      <c r="B10" s="13" t="s">
        <v>34</v>
      </c>
      <c r="C10" s="15">
        <v>-151274.9</v>
      </c>
    </row>
    <row r="11" spans="2:3" ht="12" customHeight="1">
      <c r="B11" s="13" t="s">
        <v>18</v>
      </c>
      <c r="C11" s="16">
        <v>869149.36</v>
      </c>
    </row>
    <row r="12" spans="2:3" ht="12" customHeight="1">
      <c r="B12" s="13" t="s">
        <v>19</v>
      </c>
      <c r="C12" s="25">
        <v>895528.75</v>
      </c>
    </row>
    <row r="13" spans="2:3" ht="12" customHeight="1">
      <c r="B13" s="13" t="s">
        <v>44</v>
      </c>
      <c r="C13" s="25">
        <v>20650</v>
      </c>
    </row>
    <row r="14" spans="2:3" ht="12" customHeight="1">
      <c r="B14" s="13" t="s">
        <v>28</v>
      </c>
      <c r="C14" s="17">
        <f>C13+C12</f>
        <v>916178.75</v>
      </c>
    </row>
    <row r="15" spans="2:3" ht="25.5" customHeight="1">
      <c r="B15" s="32" t="s">
        <v>29</v>
      </c>
      <c r="C15" s="33"/>
    </row>
    <row r="16" spans="2:3" ht="12" customHeight="1">
      <c r="B16" s="5" t="s">
        <v>1</v>
      </c>
      <c r="C16" s="24"/>
    </row>
    <row r="17" spans="2:3" ht="12" customHeight="1">
      <c r="B17" s="6" t="s">
        <v>20</v>
      </c>
      <c r="C17" s="7">
        <v>107808.7</v>
      </c>
    </row>
    <row r="18" spans="2:3" ht="12" customHeight="1">
      <c r="B18" s="8" t="s">
        <v>21</v>
      </c>
      <c r="C18" s="10">
        <v>6501.29</v>
      </c>
    </row>
    <row r="19" spans="2:3" ht="12" customHeight="1">
      <c r="B19" s="8" t="s">
        <v>22</v>
      </c>
      <c r="C19" s="11">
        <v>12388.28</v>
      </c>
    </row>
    <row r="20" spans="2:3" ht="12" customHeight="1">
      <c r="B20" s="8" t="s">
        <v>23</v>
      </c>
      <c r="C20" s="11">
        <f>631.6+8292.98</f>
        <v>8924.58</v>
      </c>
    </row>
    <row r="21" spans="2:3" ht="12" customHeight="1">
      <c r="B21" s="8" t="s">
        <v>24</v>
      </c>
      <c r="C21" s="11">
        <f>48000+96000+7444+35250+12200+54000+3450+8748+3015.85</f>
        <v>268107.84999999998</v>
      </c>
    </row>
    <row r="22" spans="2:3" ht="12" customHeight="1">
      <c r="B22" s="8" t="s">
        <v>25</v>
      </c>
      <c r="C22" s="12">
        <f>839.56+4000</f>
        <v>4839.5599999999995</v>
      </c>
    </row>
    <row r="23" spans="2:3" ht="12" customHeight="1">
      <c r="B23" s="8" t="s">
        <v>46</v>
      </c>
      <c r="C23" s="11">
        <f>18987.36</f>
        <v>18987.36</v>
      </c>
    </row>
    <row r="24" spans="2:3" ht="12" customHeight="1">
      <c r="B24" s="8" t="s">
        <v>26</v>
      </c>
      <c r="C24" s="11">
        <f>50706.38+4840</f>
        <v>55546.38</v>
      </c>
    </row>
    <row r="25" spans="2:3" ht="12" customHeight="1">
      <c r="B25" s="8" t="s">
        <v>27</v>
      </c>
      <c r="C25" s="11">
        <v>33155.03</v>
      </c>
    </row>
    <row r="26" spans="2:3" ht="12" customHeight="1">
      <c r="B26" s="8" t="s">
        <v>14</v>
      </c>
      <c r="C26" s="9">
        <v>2990.15</v>
      </c>
    </row>
    <row r="27" spans="2:3" ht="12" customHeight="1">
      <c r="B27" s="8" t="s">
        <v>15</v>
      </c>
      <c r="C27" s="9">
        <v>2916.53</v>
      </c>
    </row>
    <row r="28" spans="2:3" ht="12" customHeight="1">
      <c r="B28" s="8" t="s">
        <v>31</v>
      </c>
      <c r="C28" s="11">
        <v>10800</v>
      </c>
    </row>
    <row r="29" spans="2:3" ht="12" customHeight="1">
      <c r="B29" s="8" t="s">
        <v>2</v>
      </c>
      <c r="C29" s="12">
        <v>8843.35</v>
      </c>
    </row>
    <row r="30" spans="2:3" ht="12" customHeight="1">
      <c r="B30" s="8" t="s">
        <v>3</v>
      </c>
      <c r="C30" s="11">
        <f>13335.41+17913.61+400+303</f>
        <v>31952.02</v>
      </c>
    </row>
    <row r="31" spans="2:3" ht="12" customHeight="1">
      <c r="B31" s="8" t="s">
        <v>4</v>
      </c>
      <c r="C31" s="11">
        <f>6535.15+56356.23+1822.72</f>
        <v>64714.100000000006</v>
      </c>
    </row>
    <row r="32" spans="2:3" ht="12" customHeight="1">
      <c r="B32" s="8" t="s">
        <v>5</v>
      </c>
      <c r="C32" s="11">
        <f>14442.68+3571.84</f>
        <v>18014.52</v>
      </c>
    </row>
    <row r="33" spans="2:3" ht="12" customHeight="1">
      <c r="B33" s="8" t="s">
        <v>11</v>
      </c>
      <c r="C33" s="11">
        <v>78531.679999999993</v>
      </c>
    </row>
    <row r="34" spans="2:3" ht="28.5" customHeight="1">
      <c r="B34" s="18" t="s">
        <v>30</v>
      </c>
      <c r="C34" s="14"/>
    </row>
    <row r="35" spans="2:3" ht="12" customHeight="1">
      <c r="B35" s="8" t="s">
        <v>42</v>
      </c>
      <c r="C35" s="26">
        <v>2411</v>
      </c>
    </row>
    <row r="36" spans="2:3" ht="12" customHeight="1">
      <c r="B36" s="8" t="s">
        <v>43</v>
      </c>
      <c r="C36" s="26">
        <f>1500+3000</f>
        <v>4500</v>
      </c>
    </row>
    <row r="37" spans="2:3" ht="12" customHeight="1">
      <c r="B37" s="8" t="s">
        <v>37</v>
      </c>
      <c r="C37" s="26">
        <f>8500</f>
        <v>8500</v>
      </c>
    </row>
    <row r="38" spans="2:3" ht="12" customHeight="1">
      <c r="B38" s="8" t="s">
        <v>38</v>
      </c>
      <c r="C38" s="26">
        <v>1487</v>
      </c>
    </row>
    <row r="39" spans="2:3" ht="12" customHeight="1">
      <c r="B39" s="8" t="s">
        <v>41</v>
      </c>
      <c r="C39" s="26">
        <f>14584</f>
        <v>14584</v>
      </c>
    </row>
    <row r="40" spans="2:3" ht="12" customHeight="1">
      <c r="B40" s="8" t="s">
        <v>39</v>
      </c>
      <c r="C40" s="26">
        <f>8232</f>
        <v>8232</v>
      </c>
    </row>
    <row r="41" spans="2:3" ht="12" customHeight="1">
      <c r="B41" s="8" t="s">
        <v>45</v>
      </c>
      <c r="C41" s="26">
        <f>2735+2952</f>
        <v>5687</v>
      </c>
    </row>
    <row r="42" spans="2:3" ht="12" customHeight="1">
      <c r="B42" s="8" t="s">
        <v>40</v>
      </c>
      <c r="C42" s="26">
        <f>5147.36</f>
        <v>5147.3599999999997</v>
      </c>
    </row>
    <row r="43" spans="2:3" ht="24.75" customHeight="1">
      <c r="B43" s="19" t="s">
        <v>35</v>
      </c>
      <c r="C43" s="14">
        <f>C9+C12-C11</f>
        <v>-133885.39000000001</v>
      </c>
    </row>
    <row r="44" spans="2:3" ht="26.25" customHeight="1">
      <c r="B44" s="20" t="s">
        <v>36</v>
      </c>
      <c r="C44" s="14">
        <f>C10+C14-C17-C18-C20-C19-C21-C22-C23-C24-C25-C26-C27-C28-C29-C30-C31-C32-C33-C35-C36-C37-C38-C39-C40-C41-C42</f>
        <v>-20665.889999999956</v>
      </c>
    </row>
    <row r="45" spans="2:3" ht="12" customHeight="1">
      <c r="B45" s="21" t="s">
        <v>8</v>
      </c>
      <c r="C45" s="22"/>
    </row>
    <row r="46" spans="2:3" ht="12" customHeight="1">
      <c r="B46" s="22" t="s">
        <v>9</v>
      </c>
      <c r="C46" s="22"/>
    </row>
    <row r="47" spans="2:3" ht="12" customHeight="1">
      <c r="B47" s="21" t="s">
        <v>10</v>
      </c>
      <c r="C47" s="22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2019-03-28T12:55:19Z</dcterms:modified>
</cp:coreProperties>
</file>