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8"/>
  <c r="C27"/>
  <c r="C26"/>
  <c r="C25"/>
  <c r="C24"/>
  <c r="C23"/>
  <c r="C22"/>
  <c r="C21"/>
  <c r="C41" l="1"/>
  <c r="C40"/>
  <c r="C39"/>
  <c r="C38"/>
  <c r="C37"/>
  <c r="C36"/>
  <c r="C35"/>
  <c r="C34"/>
  <c r="C33"/>
  <c r="C13"/>
  <c r="C42" l="1"/>
  <c r="C14" l="1"/>
  <c r="C43" s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<sst xmlns="http://schemas.openxmlformats.org/spreadsheetml/2006/main" count="46" uniqueCount="46">
  <si>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</si>
  <si>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</si>
  <si>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</si>
  <si>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</si>
  <si>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</si>
  <si>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</si>
  <si>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</si>
  <si>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ул.Комсомольская, д.62</t>
  </si>
  <si>
    <t>3)       Дата принятия в управление:    01.07.2014г.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</si>
  <si>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</si>
  <si>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</si>
  <si>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</si>
  <si>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</si>
  <si>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</si>
  <si>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</si>
  <si>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</si>
  <si>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</si>
  <si>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</si>
  <si>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</si>
  <si>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</si>
  <si>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</si>
  <si>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 ООО "Реком",ООО "Инфомедия".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</si>
  <si>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</si>
  <si>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</si>
  <si>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</si>
  <si>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ТО авт.ворот Чиков Р.Г.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</si>
  <si>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</si>
  <si>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</si>
  <si>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</si>
  <si>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</si>
  <si>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</si>
  <si>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</si>
  <si>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</si>
  <si>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</si>
  <si>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</si>
  <si>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</si>
  <si>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Установка устройства разбора воды д/уборки подъезда п.3,4 п.1подвал</t>
  </si>
  <si>
    <t>Ремонт систем отопления, ГВС с заменой задвижек, фильтров</t>
  </si>
  <si>
    <t>Ремонт приямков дома, отмостки неж.пом.51,52</t>
  </si>
  <si>
    <t>2)       Площадь дома 5707,0 кв.м</t>
  </si>
  <si>
    <t>Благоустр.придомовой территории (завоз песка на д/пл.)</t>
  </si>
  <si>
    <t>Пломбировка общедомовых водяных счетчиков ГВС, ХВС  МПП ВКХ Водоканал</t>
  </si>
  <si>
    <t>Замена участка ливнёвки, кранов ЦО, задвижки на вводе ХВС</t>
  </si>
  <si>
    <t>Изготовление и укрепление ограждения металлического на кровлю дома(исп.автовышки)</t>
  </si>
  <si>
    <t>Ремонт мусорного контейнера с заменой роликовых опор</t>
  </si>
  <si>
    <t>Ремонт фасада дома (штукатурка)(исп.автоподъемника)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</si>
</sst>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tabSelected="1" topLeftCell="A22" workbookViewId="0">
      <selection activeCell="H34" sqref="H34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8554687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31</v>
      </c>
      <c r="C3" s="2"/>
    </row>
    <row r="4" spans="2:3" ht="12" customHeight="1">
      <c r="B4" s="12" t="s">
        <v>7</v>
      </c>
      <c r="C4" s="4"/>
    </row>
    <row r="5" spans="2:3" ht="12" customHeight="1">
      <c r="B5" s="12" t="s">
        <v>39</v>
      </c>
      <c r="C5" s="4"/>
    </row>
    <row r="6" spans="2:3" ht="12" customHeight="1">
      <c r="B6" s="12" t="s">
        <v>8</v>
      </c>
      <c r="C6" s="4"/>
    </row>
    <row r="7" spans="2:3" ht="51.75" customHeight="1">
      <c r="B7" s="29" t="s">
        <v>3</v>
      </c>
      <c r="C7" s="30"/>
    </row>
    <row r="8" spans="2:3" ht="27" customHeight="1">
      <c r="B8" s="27" t="s">
        <v>9</v>
      </c>
      <c r="C8" s="28"/>
    </row>
    <row r="9" spans="2:3" ht="25.5" customHeight="1">
      <c r="B9" s="26" t="s">
        <v>32</v>
      </c>
      <c r="C9" s="22">
        <v>-133885.39000000001</v>
      </c>
    </row>
    <row r="10" spans="2:3" ht="12" customHeight="1">
      <c r="B10" s="12" t="s">
        <v>33</v>
      </c>
      <c r="C10" s="14">
        <v>-20665.89</v>
      </c>
    </row>
    <row r="11" spans="2:3" ht="12" customHeight="1">
      <c r="B11" s="12" t="s">
        <v>10</v>
      </c>
      <c r="C11" s="15">
        <v>776117.88</v>
      </c>
    </row>
    <row r="12" spans="2:3" ht="12" customHeight="1">
      <c r="B12" s="12" t="s">
        <v>11</v>
      </c>
      <c r="C12" s="24">
        <v>789775.46</v>
      </c>
    </row>
    <row r="13" spans="2:3" ht="12" customHeight="1">
      <c r="B13" s="12" t="s">
        <v>21</v>
      </c>
      <c r="C13" s="24">
        <f>32912.15</f>
        <v>32912.15</v>
      </c>
    </row>
    <row r="14" spans="2:3" ht="12" customHeight="1">
      <c r="B14" s="12" t="s">
        <v>18</v>
      </c>
      <c r="C14" s="16">
        <f>C13+C12</f>
        <v>822687.61</v>
      </c>
    </row>
    <row r="15" spans="2:3" ht="25.5" customHeight="1">
      <c r="B15" s="31" t="s">
        <v>19</v>
      </c>
      <c r="C15" s="32"/>
    </row>
    <row r="16" spans="2:3" ht="12" customHeight="1">
      <c r="B16" s="5" t="s">
        <v>1</v>
      </c>
      <c r="C16" s="23"/>
    </row>
    <row r="17" spans="2:3" ht="12" customHeight="1">
      <c r="B17" s="6" t="s">
        <v>12</v>
      </c>
      <c r="C17" s="7">
        <v>103620.92</v>
      </c>
    </row>
    <row r="18" spans="2:3" ht="12" customHeight="1">
      <c r="B18" s="8" t="s">
        <v>13</v>
      </c>
      <c r="C18" s="9">
        <v>6248.75</v>
      </c>
    </row>
    <row r="19" spans="2:3" ht="12" customHeight="1">
      <c r="B19" s="8" t="s">
        <v>14</v>
      </c>
      <c r="C19" s="10">
        <v>11907.06</v>
      </c>
    </row>
    <row r="20" spans="2:3" ht="12" customHeight="1">
      <c r="B20" s="8" t="s">
        <v>15</v>
      </c>
      <c r="C20" s="10">
        <v>7970.84</v>
      </c>
    </row>
    <row r="21" spans="2:3" ht="12" customHeight="1">
      <c r="B21" s="8" t="s">
        <v>16</v>
      </c>
      <c r="C21" s="10">
        <f>35720+8511.6+6000+54000+13000+12000+4629+580+96000</f>
        <v>230440.6</v>
      </c>
    </row>
    <row r="22" spans="2:3" ht="12" customHeight="1">
      <c r="B22" s="8" t="s">
        <v>17</v>
      </c>
      <c r="C22" s="11">
        <f>415.48+4000</f>
        <v>4415.4799999999996</v>
      </c>
    </row>
    <row r="23" spans="2:3" ht="12" customHeight="1">
      <c r="B23" s="8" t="s">
        <v>22</v>
      </c>
      <c r="C23" s="10">
        <f>18987.36</f>
        <v>18987.36</v>
      </c>
    </row>
    <row r="24" spans="2:3" ht="12" customHeight="1">
      <c r="B24" s="8" t="s">
        <v>23</v>
      </c>
      <c r="C24" s="10">
        <f>7579.2</f>
        <v>7579.2</v>
      </c>
    </row>
    <row r="25" spans="2:3" ht="12" customHeight="1">
      <c r="B25" s="8" t="s">
        <v>24</v>
      </c>
      <c r="C25" s="10">
        <f>12694.65+23608.42</f>
        <v>36303.07</v>
      </c>
    </row>
    <row r="26" spans="2:3" ht="12" customHeight="1">
      <c r="B26" s="8" t="s">
        <v>25</v>
      </c>
      <c r="C26" s="10">
        <f>10800</f>
        <v>10800</v>
      </c>
    </row>
    <row r="27" spans="2:3" ht="12" customHeight="1">
      <c r="B27" s="8" t="s">
        <v>26</v>
      </c>
      <c r="C27" s="11">
        <f>7128.12</f>
        <v>7128.12</v>
      </c>
    </row>
    <row r="28" spans="2:3" ht="12" customHeight="1">
      <c r="B28" s="8" t="s">
        <v>27</v>
      </c>
      <c r="C28" s="10">
        <f>11925.85+16325.31+1100</f>
        <v>29351.16</v>
      </c>
    </row>
    <row r="29" spans="2:3" ht="12" customHeight="1">
      <c r="B29" s="8" t="s">
        <v>28</v>
      </c>
      <c r="C29" s="10">
        <f>5507.06+68175.76+1925.08</f>
        <v>75607.899999999994</v>
      </c>
    </row>
    <row r="30" spans="2:3" ht="12" customHeight="1">
      <c r="B30" s="8" t="s">
        <v>29</v>
      </c>
      <c r="C30" s="10">
        <f>9472.14+2746.08</f>
        <v>12218.22</v>
      </c>
    </row>
    <row r="31" spans="2:3" ht="12" customHeight="1">
      <c r="B31" s="8" t="s">
        <v>30</v>
      </c>
      <c r="C31" s="10">
        <f>60214.49+18373.42</f>
        <v>78587.91</v>
      </c>
    </row>
    <row r="32" spans="2:3" ht="28.5" customHeight="1">
      <c r="B32" s="17" t="s">
        <v>20</v>
      </c>
      <c r="C32" s="13"/>
    </row>
    <row r="33" spans="2:3" ht="12" customHeight="1">
      <c r="B33" s="8" t="s">
        <v>40</v>
      </c>
      <c r="C33" s="25">
        <f>5260</f>
        <v>5260</v>
      </c>
    </row>
    <row r="34" spans="2:3" ht="12" customHeight="1">
      <c r="B34" s="8" t="s">
        <v>42</v>
      </c>
      <c r="C34" s="25">
        <f>4309+2745</f>
        <v>7054</v>
      </c>
    </row>
    <row r="35" spans="2:3" ht="12" customHeight="1">
      <c r="B35" s="8" t="s">
        <v>43</v>
      </c>
      <c r="C35" s="25">
        <f>24000+4675+4800</f>
        <v>33475</v>
      </c>
    </row>
    <row r="36" spans="2:3" ht="12" customHeight="1">
      <c r="B36" s="8" t="s">
        <v>41</v>
      </c>
      <c r="C36" s="25">
        <f>1135.73+1135.73</f>
        <v>2271.46</v>
      </c>
    </row>
    <row r="37" spans="2:3" ht="12" customHeight="1">
      <c r="B37" s="8" t="s">
        <v>37</v>
      </c>
      <c r="C37" s="25">
        <f>21576</f>
        <v>21576</v>
      </c>
    </row>
    <row r="38" spans="2:3" ht="12" customHeight="1">
      <c r="B38" s="8" t="s">
        <v>38</v>
      </c>
      <c r="C38" s="25">
        <f>2134+2773</f>
        <v>4907</v>
      </c>
    </row>
    <row r="39" spans="2:3" ht="12" customHeight="1">
      <c r="B39" s="8" t="s">
        <v>44</v>
      </c>
      <c r="C39" s="25">
        <f>2413+3627+750</f>
        <v>6790</v>
      </c>
    </row>
    <row r="40" spans="2:3" ht="12" customHeight="1">
      <c r="B40" s="8" t="s">
        <v>45</v>
      </c>
      <c r="C40" s="25">
        <f>22497+17880</f>
        <v>40377</v>
      </c>
    </row>
    <row r="41" spans="2:3" ht="12" customHeight="1">
      <c r="B41" s="8" t="s">
        <v>36</v>
      </c>
      <c r="C41" s="25">
        <f>5926</f>
        <v>5926</v>
      </c>
    </row>
    <row r="42" spans="2:3" ht="24.75" customHeight="1">
      <c r="B42" s="18" t="s">
        <v>34</v>
      </c>
      <c r="C42" s="13">
        <f>C9+C12-C11</f>
        <v>-120227.81000000006</v>
      </c>
    </row>
    <row r="43" spans="2:3" ht="26.25" customHeight="1">
      <c r="B43" s="19" t="s">
        <v>35</v>
      </c>
      <c r="C43" s="13">
        <f>C10+C14-C17-C18-C20-C19-C21-C22-C23-C24-C25-C26-C27-C28-C29-C30-C31-C33-C34-C35-C36-C37-C38-C39-C40-C41</f>
        <v>33218.669999999969</v>
      </c>
    </row>
    <row r="44" spans="2:3" ht="12" customHeight="1">
      <c r="B44" s="20" t="s">
        <v>4</v>
      </c>
      <c r="C44" s="21"/>
    </row>
    <row r="45" spans="2:3" ht="12" customHeight="1">
      <c r="B45" s="21" t="s">
        <v>5</v>
      </c>
      <c r="C45" s="21"/>
    </row>
    <row r="46" spans="2:3" ht="12" customHeight="1">
      <c r="B46" s="20" t="s">
        <v>6</v>
      </c>
      <c r="C46" s="21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2020-02-27T09:31:32Z</dcterms:modified>
</cp:coreProperties>
</file>