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1" i="5"/>
  <c r="C30"/>
  <c r="C29"/>
  <c r="C24"/>
  <c r="C23"/>
  <c r="C22"/>
  <c r="C21"/>
  <c r="C20"/>
  <c r="C39"/>
  <c r="C38"/>
  <c r="C37"/>
  <c r="C36"/>
  <c r="C34"/>
  <c r="C40" l="1"/>
  <c r="C14" l="1"/>
  <c r="C41" s="1"/>
</calcChain>
</file>

<file path=xl/sharedStrings.xml><?xml version="1.0" encoding="utf-8"?>
<sst xmlns="http://schemas.openxmlformats.org/spreadsheetml/2006/main" count="44" uniqueCount="44">
  <si>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</si>
  <si>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</si>
  <si>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</si>
  <si>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</si>
  <si>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</si>
  <si>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</si>
  <si>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</si>
  <si>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пер.Комсомольский, д.30</t>
  </si>
  <si>
    <t>3)       Дата принятия в управление:    01.03.2015г.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</si>
  <si>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</si>
  <si>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</si>
  <si>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</si>
  <si>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</si>
  <si>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</si>
  <si>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10) Ком.сбор МПП ВКХ Водоканал</t>
  </si>
  <si>
    <t>11) Захоронение ТБО ОПЭК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</si>
  <si>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</si>
  <si>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</si>
  <si>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</si>
  <si>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</si>
  <si>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</si>
  <si>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</si>
  <si>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</si>
  <si>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</si>
  <si>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8) Сбор и вывоз твердых бытовых отходов, крупногаб.мусора Эко-Транс</t>
  </si>
  <si>
    <t>9) ОДН по эл.энергии, холодному водоснабжению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</si>
  <si>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</si>
  <si>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</si>
  <si>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</si>
  <si>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</si>
  <si>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ПАО"МТС",ООО"Нэт Бай Нэт Холдинг",ПАО"Вымпелком",ПАО "Ростелеком",ЗАО"Ресурс-Связь"</t>
  </si>
  <si>
    <t>2)       Площадь дома 3712,7 кв.м</t>
  </si>
  <si>
    <t>жилым домом в период с 01.01.2018г.по 31.12.2018г.</t>
  </si>
  <si>
    <t xml:space="preserve"> 4.1.Задолженность собственников и нанимателей по данным услугам на 01.01.2018г. (КВИТАНЦИИ)</t>
  </si>
  <si>
    <t xml:space="preserve"> 4.2.Задолженность собственников и нанимателей за выполненные работы на 01.01.2018г.</t>
  </si>
  <si>
    <t>7)Общая задолженность  собственников и нанимателей по ЖКУ (квитанции) на 01.01.2019г.</t>
  </si>
  <si>
    <t>8)Общая задолженность  собственников и нанимателей многоквартирного дома за выполненные работы на 01.01.2019г.</t>
  </si>
  <si>
    <t>Поверка и ремонт монометра Малая энергетика-сервис</t>
  </si>
  <si>
    <t>Ремонт внутридомовых инженерных сетей ГВС в техподполье</t>
  </si>
  <si>
    <t>Ремонт внутридомовых инженерных сетей ГВС с заменой стояков в кв.38,42,55</t>
  </si>
  <si>
    <t>Ремонт балконных плит, герметизация межплиточных швов кв.52,55</t>
  </si>
  <si>
    <t>Благоустр.придомовой территории (ремонт лавочек,песочницы на д/пл.)</t>
  </si>
  <si>
    <t>Ремонт доводчика,крыльца входа в подъезд, оттделочные работы на фасаде</t>
  </si>
  <si>
    <t>7) Аварийно-ремонтная служба ООО "АРС"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</si>
</sst>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0" fillId="0" borderId="1" xfId="0" applyNumberForma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4"/>
  <sheetViews>
    <sheetView tabSelected="1" topLeftCell="A22" workbookViewId="0">
      <selection activeCell="G30" sqref="G30"/>
    </sheetView>
  </sheetViews>
  <sheetFormatPr defaultRowHeight="12" customHeight="1"/>
  <cols>
    <col min="1" max="1" width="1.42578125" customWidth="1"/>
    <col min="2" max="2" width="77.42578125" customWidth="1"/>
    <col min="3" max="3" width="12" customWidth="1"/>
    <col min="4" max="4" width="5" customWidth="1"/>
  </cols>
  <sheetData>
    <row r="1" spans="2:3" ht="12" customHeight="1">
      <c r="B1" s="1" t="s">
        <v>0</v>
      </c>
      <c r="C1" s="2"/>
    </row>
    <row r="2" spans="2:3" ht="12" customHeight="1">
      <c r="B2" s="3" t="s">
        <v>2</v>
      </c>
      <c r="C2" s="2"/>
    </row>
    <row r="3" spans="2:3" ht="12" customHeight="1">
      <c r="B3" s="1" t="s">
        <v>32</v>
      </c>
      <c r="C3" s="2"/>
    </row>
    <row r="4" spans="2:3" ht="12" customHeight="1">
      <c r="B4" s="13" t="s">
        <v>7</v>
      </c>
      <c r="C4" s="4"/>
    </row>
    <row r="5" spans="2:3" ht="12" customHeight="1">
      <c r="B5" s="13" t="s">
        <v>31</v>
      </c>
      <c r="C5" s="4"/>
    </row>
    <row r="6" spans="2:3" ht="12" customHeight="1">
      <c r="B6" s="13" t="s">
        <v>8</v>
      </c>
      <c r="C6" s="4"/>
    </row>
    <row r="7" spans="2:3" ht="51.75" customHeight="1">
      <c r="B7" s="28" t="s">
        <v>3</v>
      </c>
      <c r="C7" s="29"/>
    </row>
    <row r="8" spans="2:3" ht="27" customHeight="1">
      <c r="B8" s="26" t="s">
        <v>16</v>
      </c>
      <c r="C8" s="27"/>
    </row>
    <row r="9" spans="2:3" ht="25.5" customHeight="1">
      <c r="B9" s="24" t="s">
        <v>33</v>
      </c>
      <c r="C9" s="25">
        <v>-6594.9</v>
      </c>
    </row>
    <row r="10" spans="2:3" ht="12" customHeight="1">
      <c r="B10" s="13" t="s">
        <v>34</v>
      </c>
      <c r="C10" s="25">
        <v>-266081.59999999998</v>
      </c>
    </row>
    <row r="11" spans="2:3" ht="12" customHeight="1">
      <c r="B11" s="13" t="s">
        <v>17</v>
      </c>
      <c r="C11" s="15">
        <v>641220.9</v>
      </c>
    </row>
    <row r="12" spans="2:3" ht="12" customHeight="1">
      <c r="B12" s="13" t="s">
        <v>26</v>
      </c>
      <c r="C12" s="16">
        <v>630770.59</v>
      </c>
    </row>
    <row r="13" spans="2:3" ht="12" customHeight="1">
      <c r="B13" s="13" t="s">
        <v>30</v>
      </c>
      <c r="C13" s="16">
        <v>17122.93</v>
      </c>
    </row>
    <row r="14" spans="2:3" ht="12" customHeight="1">
      <c r="B14" s="13" t="s">
        <v>27</v>
      </c>
      <c r="C14" s="17">
        <f>C13+C12</f>
        <v>647893.52</v>
      </c>
    </row>
    <row r="15" spans="2:3" ht="25.5" customHeight="1">
      <c r="B15" s="26" t="s">
        <v>28</v>
      </c>
      <c r="C15" s="27"/>
    </row>
    <row r="16" spans="2:3" ht="12" customHeight="1">
      <c r="B16" s="9" t="s">
        <v>1</v>
      </c>
      <c r="C16" s="11"/>
    </row>
    <row r="17" spans="2:3" ht="12" customHeight="1">
      <c r="B17" s="10" t="s">
        <v>18</v>
      </c>
      <c r="C17" s="12">
        <v>95817.09</v>
      </c>
    </row>
    <row r="18" spans="2:3" ht="12" customHeight="1">
      <c r="B18" s="6" t="s">
        <v>19</v>
      </c>
      <c r="C18" s="5">
        <v>3803.93</v>
      </c>
    </row>
    <row r="19" spans="2:3" ht="12" customHeight="1">
      <c r="B19" s="6" t="s">
        <v>20</v>
      </c>
      <c r="C19" s="7">
        <v>7248.43</v>
      </c>
    </row>
    <row r="20" spans="2:3" ht="12" customHeight="1">
      <c r="B20" s="6" t="s">
        <v>21</v>
      </c>
      <c r="C20" s="7">
        <f>520.51+4852.26</f>
        <v>5372.77</v>
      </c>
    </row>
    <row r="21" spans="2:3" ht="12" customHeight="1">
      <c r="B21" s="6" t="s">
        <v>22</v>
      </c>
      <c r="C21" s="7">
        <f>36000+66000+11865+3955+24500+14000+19200+5000+6000+7500+2500+4150+3819+3642.8</f>
        <v>208131.8</v>
      </c>
    </row>
    <row r="22" spans="2:3" ht="12" customHeight="1">
      <c r="B22" s="6" t="s">
        <v>23</v>
      </c>
      <c r="C22" s="8">
        <f>1032.66+3255</f>
        <v>4287.66</v>
      </c>
    </row>
    <row r="23" spans="2:3" ht="12" customHeight="1">
      <c r="B23" s="6" t="s">
        <v>43</v>
      </c>
      <c r="C23" s="7">
        <f>15593.19</f>
        <v>15593.19</v>
      </c>
    </row>
    <row r="24" spans="2:3" ht="12" customHeight="1">
      <c r="B24" s="6" t="s">
        <v>24</v>
      </c>
      <c r="C24" s="7">
        <f>33081.62</f>
        <v>33081.620000000003</v>
      </c>
    </row>
    <row r="25" spans="2:3" ht="12" customHeight="1">
      <c r="B25" s="6" t="s">
        <v>25</v>
      </c>
      <c r="C25" s="7">
        <v>21774.400000000001</v>
      </c>
    </row>
    <row r="26" spans="2:3" ht="12" customHeight="1">
      <c r="B26" s="6" t="s">
        <v>14</v>
      </c>
      <c r="C26" s="5">
        <v>1950.82</v>
      </c>
    </row>
    <row r="27" spans="2:3" ht="12" customHeight="1">
      <c r="B27" s="6" t="s">
        <v>15</v>
      </c>
      <c r="C27" s="7">
        <v>2687.78</v>
      </c>
    </row>
    <row r="28" spans="2:3" ht="12" customHeight="1">
      <c r="B28" s="6" t="s">
        <v>9</v>
      </c>
      <c r="C28" s="8">
        <v>8895.3799999999992</v>
      </c>
    </row>
    <row r="29" spans="2:3" ht="12" customHeight="1">
      <c r="B29" s="6" t="s">
        <v>10</v>
      </c>
      <c r="C29" s="7">
        <f>8702.86+15376+606</f>
        <v>24684.86</v>
      </c>
    </row>
    <row r="30" spans="2:3" ht="12" customHeight="1">
      <c r="B30" s="6" t="s">
        <v>11</v>
      </c>
      <c r="C30" s="7">
        <f>4721.59+43171.78+1280.42</f>
        <v>49173.789999999994</v>
      </c>
    </row>
    <row r="31" spans="2:3" ht="12" customHeight="1">
      <c r="B31" s="6" t="s">
        <v>12</v>
      </c>
      <c r="C31" s="7">
        <f>10434.72+2451.31</f>
        <v>12886.029999999999</v>
      </c>
    </row>
    <row r="32" spans="2:3" ht="12" customHeight="1">
      <c r="B32" s="6" t="s">
        <v>13</v>
      </c>
      <c r="C32" s="7">
        <v>48710.5</v>
      </c>
    </row>
    <row r="33" spans="2:3" ht="30.75" customHeight="1">
      <c r="B33" s="18" t="s">
        <v>29</v>
      </c>
      <c r="C33" s="14"/>
    </row>
    <row r="34" spans="2:3" ht="12" customHeight="1">
      <c r="B34" s="6" t="s">
        <v>41</v>
      </c>
      <c r="C34" s="23">
        <f>1908+4422.86</f>
        <v>6330.86</v>
      </c>
    </row>
    <row r="35" spans="2:3" ht="12" customHeight="1">
      <c r="B35" s="6" t="s">
        <v>37</v>
      </c>
      <c r="C35" s="23">
        <v>1487</v>
      </c>
    </row>
    <row r="36" spans="2:3" ht="12" customHeight="1">
      <c r="B36" s="6" t="s">
        <v>38</v>
      </c>
      <c r="C36" s="23">
        <f>2140+7298+2680</f>
        <v>12118</v>
      </c>
    </row>
    <row r="37" spans="2:3" ht="12" customHeight="1">
      <c r="B37" s="6" t="s">
        <v>39</v>
      </c>
      <c r="C37" s="23">
        <f>8121+4300</f>
        <v>12421</v>
      </c>
    </row>
    <row r="38" spans="2:3" ht="12" customHeight="1">
      <c r="B38" s="6" t="s">
        <v>40</v>
      </c>
      <c r="C38" s="23">
        <f>7448</f>
        <v>7448</v>
      </c>
    </row>
    <row r="39" spans="2:3" ht="12" customHeight="1">
      <c r="B39" s="6" t="s">
        <v>42</v>
      </c>
      <c r="C39" s="23">
        <f>5709+700</f>
        <v>6409</v>
      </c>
    </row>
    <row r="40" spans="2:3" ht="24.75" customHeight="1">
      <c r="B40" s="19" t="s">
        <v>35</v>
      </c>
      <c r="C40" s="14">
        <f>C9+C12-C11</f>
        <v>-17045.210000000079</v>
      </c>
    </row>
    <row r="41" spans="2:3" ht="26.25" customHeight="1">
      <c r="B41" s="20" t="s">
        <v>36</v>
      </c>
      <c r="C41" s="14">
        <f>C10+C14-C17-C18-C20-C19-C21-C22-C23-C24-C25-C26-C27-C28-C29-C30-C31-C32-C34-C35-C36-C37-C38-C39</f>
        <v>-208501.9899999999</v>
      </c>
    </row>
    <row r="42" spans="2:3" ht="12" customHeight="1">
      <c r="B42" s="21" t="s">
        <v>4</v>
      </c>
      <c r="C42" s="22"/>
    </row>
    <row r="43" spans="2:3" ht="12" customHeight="1">
      <c r="B43" s="22" t="s">
        <v>5</v>
      </c>
      <c r="C43" s="22"/>
    </row>
    <row r="44" spans="2:3" ht="12" customHeight="1">
      <c r="B44" s="21" t="s">
        <v>6</v>
      </c>
      <c r="C44" s="22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2019-03-28T12:56:00Z</dcterms:modified>
</cp:coreProperties>
</file>