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125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28" i="5" l="1"/>
  <c r="C29" i="5"/>
  <c r="C30" i="5"/>
  <c r="C27" i="5"/>
  <c r="C26" i="5"/>
  <c r="C25" i="5"/>
  <c r="C24" i="5"/>
  <c r="C23" i="5"/>
  <c r="C22" i="5"/>
  <c r="C21" i="5"/>
  <c r="C20" i="5"/>
  <c r="C19" i="5"/>
  <c r="C18" i="5"/>
  <c r="C17" i="5"/>
  <c r="C13" i="5"/>
  <c r="C12" i="5"/>
  <c r="C11" i="5"/>
  <c r="C38" i="5"/>
  <c r="C37" i="5"/>
  <c r="C36" i="5"/>
  <c r="C35" i="5"/>
  <c r="C34" i="5"/>
  <c r="C33" i="5"/>
  <c r="C32" i="5"/>
  <c r="C39" i="5" l="1"/>
  <c r="C14" i="5" l="1"/>
  <c r="C40" i="5" s="1"/>
</calcChain>
</file>

<file path=xl/sharedStrings.xml><?xml version="1.0" encoding="utf-8"?>
<sst xmlns="http://schemas.openxmlformats.org/spreadsheetml/2006/main" count="43" uniqueCount="43">
  <si>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</si>
  <si>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</si>
  <si>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</si>
  <si>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</si>
  <si>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</si>
  <si>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</si>
  <si>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</si>
  <si>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пер.Комсомольский, д.30</t>
  </si>
  <si>
    <t>3)       Дата принятия в управление:    01.03.2015г.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</si>
  <si>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</si>
  <si>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</si>
  <si>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</si>
  <si>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</si>
  <si>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</si>
  <si>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</si>
  <si>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</si>
  <si>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</si>
  <si>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</si>
  <si>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</si>
  <si>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</si>
  <si>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</si>
  <si>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ПАО"МТС",ООО"Нэт Бай Нэт Холдинг",ПАО"Вымпелком",ПАО "Ростелеком",ЗАО"Ресурс-Связь"</t>
  </si>
  <si>
    <t>7) Аварийно-ремонтная служба ООО "АРС"</t>
  </si>
  <si>
    <t>8) Тех.обслуживание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</si>
  <si>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</si>
  <si>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</si>
  <si>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</si>
  <si>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</si>
  <si>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</si>
  <si>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9) ОДН по холодному водоснабжению</t>
  </si>
  <si>
    <t>2)       Площадь дома 3712,8 кв.м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</si>
  <si>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</si>
  <si>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</si>
  <si>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</si>
  <si>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</si>
  <si>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</si>
  <si>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 xml:space="preserve">Ремонт мусорного контейнера </t>
  </si>
  <si>
    <t>Ремонт системы ЦО с заменой задвижек, вентилей, клапанов, кранов, манометров</t>
  </si>
  <si>
    <t>Ремонтные работы на кровле по устранению затекания через стыки примыкания</t>
  </si>
  <si>
    <t>Благоустр.придомовой территории (покраска дворового оборуд-ия,  завоз песка на д/пл.)</t>
  </si>
  <si>
    <t>Ремонт системы ЦО с заменой стояков, кранов в кв.55</t>
  </si>
  <si>
    <t>Ремонт электропроводки на доме</t>
  </si>
  <si>
    <t>Ремонт и установка металлических ограждений кровли, водосточных труб, отливов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</si>
</sst>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A5" workbookViewId="0">
      <selection activeCell="F9" sqref="F9"/>
    </sheetView>
  </sheetViews>
  <sheetFormatPr defaultRowHeight="12" customHeight="1" x14ac:dyDescent="0.25"/>
  <cols>
    <col min="1" max="1" width="1.42578125" customWidth="1"/>
    <col min="2" max="2" width="77.7109375" customWidth="1"/>
    <col min="3" max="3" width="12" customWidth="1"/>
    <col min="4" max="4" width="5" customWidth="1"/>
    <col min="5" max="5" width="9.5703125" bestFit="1" customWidth="1"/>
  </cols>
  <sheetData>
    <row r="1" spans="2:5" ht="12" customHeight="1" x14ac:dyDescent="0.25">
      <c r="B1" s="1" t="s">
        <v>0</v>
      </c>
      <c r="C1" s="2"/>
    </row>
    <row r="2" spans="2:5" ht="12" customHeight="1" x14ac:dyDescent="0.25">
      <c r="B2" s="3" t="s">
        <v>2</v>
      </c>
      <c r="C2" s="2"/>
    </row>
    <row r="3" spans="2:5" ht="12" customHeight="1" x14ac:dyDescent="0.25">
      <c r="B3" s="1" t="s">
        <v>31</v>
      </c>
      <c r="C3" s="2"/>
    </row>
    <row r="4" spans="2:5" ht="12" customHeight="1" x14ac:dyDescent="0.25">
      <c r="B4" s="13" t="s">
        <v>7</v>
      </c>
      <c r="C4" s="4"/>
    </row>
    <row r="5" spans="2:5" ht="12" customHeight="1" x14ac:dyDescent="0.25">
      <c r="B5" s="13" t="s">
        <v>30</v>
      </c>
      <c r="C5" s="4"/>
    </row>
    <row r="6" spans="2:5" ht="12" customHeight="1" x14ac:dyDescent="0.25">
      <c r="B6" s="13" t="s">
        <v>8</v>
      </c>
      <c r="C6" s="4"/>
    </row>
    <row r="7" spans="2:5" ht="51.75" customHeight="1" x14ac:dyDescent="0.25">
      <c r="B7" s="29" t="s">
        <v>3</v>
      </c>
      <c r="C7" s="30"/>
    </row>
    <row r="8" spans="2:5" ht="27" customHeight="1" x14ac:dyDescent="0.25">
      <c r="B8" s="27" t="s">
        <v>9</v>
      </c>
      <c r="C8" s="28"/>
    </row>
    <row r="9" spans="2:5" ht="25.5" customHeight="1" x14ac:dyDescent="0.25">
      <c r="B9" s="22" t="s">
        <v>32</v>
      </c>
      <c r="C9" s="23">
        <v>-18071.57</v>
      </c>
    </row>
    <row r="10" spans="2:5" ht="12" customHeight="1" x14ac:dyDescent="0.25">
      <c r="B10" s="13" t="s">
        <v>33</v>
      </c>
      <c r="C10" s="23">
        <v>-62559.02</v>
      </c>
    </row>
    <row r="11" spans="2:5" ht="12" customHeight="1" x14ac:dyDescent="0.25">
      <c r="B11" s="13" t="s">
        <v>10</v>
      </c>
      <c r="C11" s="24">
        <f>569595.16</f>
        <v>569595.16</v>
      </c>
    </row>
    <row r="12" spans="2:5" ht="12" customHeight="1" x14ac:dyDescent="0.25">
      <c r="B12" s="13" t="s">
        <v>17</v>
      </c>
      <c r="C12" s="25">
        <f>553635.6</f>
        <v>553635.6</v>
      </c>
    </row>
    <row r="13" spans="2:5" ht="12" customHeight="1" x14ac:dyDescent="0.25">
      <c r="B13" s="13" t="s">
        <v>21</v>
      </c>
      <c r="C13" s="25">
        <f>17140.8</f>
        <v>17140.8</v>
      </c>
    </row>
    <row r="14" spans="2:5" ht="12" customHeight="1" x14ac:dyDescent="0.25">
      <c r="B14" s="13" t="s">
        <v>18</v>
      </c>
      <c r="C14" s="26">
        <f>C13+C12</f>
        <v>570776.4</v>
      </c>
      <c r="E14" s="21"/>
    </row>
    <row r="15" spans="2:5" ht="25.5" customHeight="1" x14ac:dyDescent="0.25">
      <c r="B15" s="27" t="s">
        <v>19</v>
      </c>
      <c r="C15" s="28"/>
    </row>
    <row r="16" spans="2:5" ht="12" customHeight="1" x14ac:dyDescent="0.25">
      <c r="B16" s="9" t="s">
        <v>1</v>
      </c>
      <c r="C16" s="11"/>
    </row>
    <row r="17" spans="2:5" ht="12" customHeight="1" x14ac:dyDescent="0.25">
      <c r="B17" s="10" t="s">
        <v>11</v>
      </c>
      <c r="C17" s="12">
        <f>95675.59</f>
        <v>95675.59</v>
      </c>
      <c r="E17" s="21"/>
    </row>
    <row r="18" spans="2:5" ht="12" customHeight="1" x14ac:dyDescent="0.25">
      <c r="B18" s="6" t="s">
        <v>12</v>
      </c>
      <c r="C18" s="5">
        <f>3798.31</f>
        <v>3798.31</v>
      </c>
    </row>
    <row r="19" spans="2:5" ht="12" customHeight="1" x14ac:dyDescent="0.25">
      <c r="B19" s="6" t="s">
        <v>13</v>
      </c>
      <c r="C19" s="7">
        <f>7237.73</f>
        <v>7237.73</v>
      </c>
    </row>
    <row r="20" spans="2:5" ht="12" customHeight="1" x14ac:dyDescent="0.25">
      <c r="B20" s="6" t="s">
        <v>14</v>
      </c>
      <c r="C20" s="7">
        <f>4845.09</f>
        <v>4845.09</v>
      </c>
    </row>
    <row r="21" spans="2:5" ht="12" customHeight="1" x14ac:dyDescent="0.25">
      <c r="B21" s="6" t="s">
        <v>15</v>
      </c>
      <c r="C21" s="7">
        <f>30500+3420+9153.8+10999+5820+36000+66000</f>
        <v>161892.79999999999</v>
      </c>
    </row>
    <row r="22" spans="2:5" ht="12" customHeight="1" x14ac:dyDescent="0.25">
      <c r="B22" s="6" t="s">
        <v>16</v>
      </c>
      <c r="C22" s="8">
        <f>3417.8</f>
        <v>3417.8</v>
      </c>
    </row>
    <row r="23" spans="2:5" ht="12" customHeight="1" x14ac:dyDescent="0.25">
      <c r="B23" s="6" t="s">
        <v>22</v>
      </c>
      <c r="C23" s="7">
        <f>15593.17</f>
        <v>15593.17</v>
      </c>
    </row>
    <row r="24" spans="2:5" ht="12" customHeight="1" x14ac:dyDescent="0.25">
      <c r="B24" s="6" t="s">
        <v>23</v>
      </c>
      <c r="C24" s="7">
        <f>6246.12</f>
        <v>6246.12</v>
      </c>
    </row>
    <row r="25" spans="2:5" ht="12" customHeight="1" x14ac:dyDescent="0.25">
      <c r="B25" s="6" t="s">
        <v>29</v>
      </c>
      <c r="C25" s="7">
        <f>5828.64</f>
        <v>5828.64</v>
      </c>
    </row>
    <row r="26" spans="2:5" ht="12" customHeight="1" x14ac:dyDescent="0.25">
      <c r="B26" s="6" t="s">
        <v>24</v>
      </c>
      <c r="C26" s="8">
        <f>10741.92</f>
        <v>10741.92</v>
      </c>
    </row>
    <row r="27" spans="2:5" ht="12" customHeight="1" x14ac:dyDescent="0.25">
      <c r="B27" s="6" t="s">
        <v>25</v>
      </c>
      <c r="C27" s="7">
        <f>6868.61+9984.23</f>
        <v>16852.84</v>
      </c>
    </row>
    <row r="28" spans="2:5" ht="12" customHeight="1" x14ac:dyDescent="0.25">
      <c r="B28" s="6" t="s">
        <v>26</v>
      </c>
      <c r="C28" s="7">
        <f>3949.35+64494.13+1281.22</f>
        <v>69724.7</v>
      </c>
    </row>
    <row r="29" spans="2:5" ht="12" customHeight="1" x14ac:dyDescent="0.25">
      <c r="B29" s="6" t="s">
        <v>27</v>
      </c>
      <c r="C29" s="7">
        <f>7069.34+1986.56</f>
        <v>9055.9</v>
      </c>
    </row>
    <row r="30" spans="2:5" ht="12" customHeight="1" x14ac:dyDescent="0.25">
      <c r="B30" s="6" t="s">
        <v>28</v>
      </c>
      <c r="C30" s="7">
        <f>48697.08</f>
        <v>48697.08</v>
      </c>
    </row>
    <row r="31" spans="2:5" ht="30.75" customHeight="1" x14ac:dyDescent="0.25">
      <c r="B31" s="15" t="s">
        <v>20</v>
      </c>
      <c r="C31" s="14"/>
    </row>
    <row r="32" spans="2:5" ht="12" customHeight="1" x14ac:dyDescent="0.25">
      <c r="B32" s="6" t="s">
        <v>39</v>
      </c>
      <c r="C32" s="20">
        <f>7916+3300</f>
        <v>11216</v>
      </c>
      <c r="E32" s="21"/>
    </row>
    <row r="33" spans="2:5" ht="12" customHeight="1" x14ac:dyDescent="0.25">
      <c r="B33" s="6" t="s">
        <v>38</v>
      </c>
      <c r="C33" s="20">
        <f>6020</f>
        <v>6020</v>
      </c>
    </row>
    <row r="34" spans="2:5" ht="12" customHeight="1" x14ac:dyDescent="0.25">
      <c r="B34" s="6" t="s">
        <v>37</v>
      </c>
      <c r="C34" s="20">
        <f>6583</f>
        <v>6583</v>
      </c>
    </row>
    <row r="35" spans="2:5" ht="12" customHeight="1" x14ac:dyDescent="0.25">
      <c r="B35" s="6" t="s">
        <v>40</v>
      </c>
      <c r="C35" s="20">
        <f>13445</f>
        <v>13445</v>
      </c>
    </row>
    <row r="36" spans="2:5" ht="12" customHeight="1" x14ac:dyDescent="0.25">
      <c r="B36" s="6" t="s">
        <v>36</v>
      </c>
      <c r="C36" s="20">
        <f>5074</f>
        <v>5074</v>
      </c>
    </row>
    <row r="37" spans="2:5" ht="12" customHeight="1" x14ac:dyDescent="0.25">
      <c r="B37" s="6" t="s">
        <v>42</v>
      </c>
      <c r="C37" s="20">
        <f>5497+22196+8165+3435</f>
        <v>39293</v>
      </c>
    </row>
    <row r="38" spans="2:5" ht="12" customHeight="1" x14ac:dyDescent="0.25">
      <c r="B38" s="6" t="s">
        <v>41</v>
      </c>
      <c r="C38" s="20">
        <f>15777</f>
        <v>15777</v>
      </c>
    </row>
    <row r="39" spans="2:5" ht="24.75" customHeight="1" x14ac:dyDescent="0.25">
      <c r="B39" s="16" t="s">
        <v>34</v>
      </c>
      <c r="C39" s="14">
        <f>C9+C12-C11</f>
        <v>-34031.130000000005</v>
      </c>
      <c r="E39" s="21"/>
    </row>
    <row r="40" spans="2:5" ht="26.25" customHeight="1" x14ac:dyDescent="0.25">
      <c r="B40" s="17" t="s">
        <v>35</v>
      </c>
      <c r="C40" s="14">
        <f>C10+C14-C17-C18-C20-C19-C21-C22-C23-C24-C25-C26-C27-C28-C29-C30-C32-C33-C34-C35-C36-C37-C38</f>
        <v>-48798.309999999969</v>
      </c>
    </row>
    <row r="41" spans="2:5" ht="12" customHeight="1" x14ac:dyDescent="0.25">
      <c r="B41" s="18" t="s">
        <v>4</v>
      </c>
      <c r="C41" s="19"/>
    </row>
    <row r="42" spans="2:5" ht="12" customHeight="1" x14ac:dyDescent="0.25">
      <c r="B42" s="19" t="s">
        <v>5</v>
      </c>
      <c r="C42" s="19"/>
    </row>
    <row r="43" spans="2:5" ht="12" customHeight="1" x14ac:dyDescent="0.25">
      <c r="B43" s="18" t="s">
        <v>6</v>
      </c>
      <c r="C43" s="19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2022-02-28T09:30:41Z</dcterms:modified>
</cp:coreProperties>
</file>