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0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28" i="5" l="1"/>
  <c r="C29" i="5"/>
  <c r="C31" i="5"/>
  <c r="C30" i="5"/>
  <c r="C27" i="5"/>
  <c r="C26" i="5"/>
  <c r="C25" i="5"/>
  <c r="C24" i="5"/>
  <c r="C23" i="5"/>
  <c r="C22" i="5"/>
  <c r="C21" i="5"/>
  <c r="C20" i="5"/>
  <c r="C19" i="5"/>
  <c r="C18" i="5"/>
  <c r="C17" i="5"/>
  <c r="C42" i="5"/>
  <c r="C41" i="5"/>
  <c r="C40" i="5"/>
  <c r="C39" i="5"/>
  <c r="C38" i="5"/>
  <c r="C36" i="5"/>
  <c r="C35" i="5"/>
  <c r="C34" i="5"/>
  <c r="C33" i="5"/>
  <c r="C44" i="5"/>
  <c r="C12" i="5"/>
  <c r="C11" i="5"/>
  <c r="C14" i="5" l="1"/>
  <c r="C43" i="5" l="1"/>
</calcChain>
</file>

<file path=xl/sharedStrings.xml><?xml version="1.0" encoding="utf-8"?>
<sst xmlns="http://schemas.openxmlformats.org/spreadsheetml/2006/main" count="47" uniqueCount="47">
  <si>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</si>
  <si>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</si>
  <si>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</si>
  <si>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</si>
  <si>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</si>
  <si>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</si>
  <si>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</si>
  <si>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</si>
  <si>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</si>
  <si>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</si>
  <si>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</si>
  <si>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</si>
  <si>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</si>
  <si>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</si>
  <si>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</si>
  <si>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</si>
  <si>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</si>
  <si>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</si>
  <si>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</si>
  <si>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ПАО"Вымпелком".</t>
  </si>
  <si>
    <t>7) Аварийно-ремонтная служба ООО "АРС"</t>
  </si>
  <si>
    <t>8) Тех.обслуживание вентканалов и дымоходов,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</si>
  <si>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</si>
  <si>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</si>
  <si>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</si>
  <si>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</si>
  <si>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9) ОДН по холодному водоснабжению</t>
  </si>
  <si>
    <t>2)       Площадь дома 6075,4 кв.м</t>
  </si>
  <si>
    <t>1)        Адрес дома:    ш.Наугорское, д.21</t>
  </si>
  <si>
    <t>3)       Дата принятия в управление:    01.07.2019г.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</si>
  <si>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</si>
  <si>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</si>
  <si>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</si>
  <si>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</si>
  <si>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</si>
  <si>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Ремонт водопроводной сети МПП ВКХ Водоканал</t>
  </si>
  <si>
    <t>Установка почтовых ящиков в подъездах, ремонт металлических ограждений</t>
  </si>
  <si>
    <t>Замена участков канализацирнных труб кв.103, установка манометров на ЦО</t>
  </si>
  <si>
    <t>Ремонт подъезда №8,5</t>
  </si>
  <si>
    <t>Очистка от снежных "шапок", прочистка желобов и свесов (исп.альпиниста)</t>
  </si>
  <si>
    <t>Замена кровельного листа входа в подвал</t>
  </si>
  <si>
    <t>Установка доводчика на двери</t>
  </si>
  <si>
    <t>Замена розлива ЦО в техподполье</t>
  </si>
  <si>
    <t>Ремонт электропроводки на доме</t>
  </si>
  <si>
    <t>14)Техническое диагностирование газопровода ГТЭ</t>
  </si>
  <si>
    <t>15) Услуги по управлению</t>
  </si>
  <si>
    <t>Покраска инженерного оборудования, задвижек, дверей,  поручней металлических поверхностей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</si>
</sst>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0" fontId="6" fillId="2" borderId="1" xfId="0" applyFont="1" applyFill="1" applyBorder="1" applyAlignment="1">
      <alignment horizontal="left" wrapText="1" indent="1"/>
    </xf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"/>
  <sheetViews>
    <sheetView tabSelected="1" topLeftCell="A6" workbookViewId="0">
      <selection activeCell="F11" sqref="F11"/>
    </sheetView>
  </sheetViews>
  <sheetFormatPr defaultRowHeight="12" customHeight="1" x14ac:dyDescent="0.25"/>
  <cols>
    <col min="1" max="1" width="1.42578125" customWidth="1"/>
    <col min="2" max="2" width="77.42578125" customWidth="1"/>
    <col min="3" max="3" width="11" customWidth="1"/>
    <col min="4" max="4" width="3.85546875" customWidth="1"/>
    <col min="5" max="5" width="10.85546875" customWidth="1"/>
  </cols>
  <sheetData>
    <row r="1" spans="2:5" ht="12" customHeight="1" x14ac:dyDescent="0.25">
      <c r="B1" s="3" t="s">
        <v>0</v>
      </c>
    </row>
    <row r="2" spans="2:5" ht="12" customHeight="1" x14ac:dyDescent="0.25">
      <c r="B2" s="1" t="s">
        <v>2</v>
      </c>
    </row>
    <row r="3" spans="2:5" ht="12" customHeight="1" x14ac:dyDescent="0.25">
      <c r="B3" s="4" t="s">
        <v>30</v>
      </c>
    </row>
    <row r="4" spans="2:5" ht="12" customHeight="1" x14ac:dyDescent="0.25">
      <c r="B4" s="5" t="s">
        <v>28</v>
      </c>
      <c r="C4" s="6"/>
    </row>
    <row r="5" spans="2:5" ht="12" customHeight="1" x14ac:dyDescent="0.25">
      <c r="B5" s="5" t="s">
        <v>27</v>
      </c>
      <c r="C5" s="6"/>
    </row>
    <row r="6" spans="2:5" ht="12" customHeight="1" x14ac:dyDescent="0.25">
      <c r="B6" s="5" t="s">
        <v>29</v>
      </c>
      <c r="C6" s="6"/>
    </row>
    <row r="7" spans="2:5" ht="51.75" customHeight="1" x14ac:dyDescent="0.25">
      <c r="B7" s="30" t="s">
        <v>3</v>
      </c>
      <c r="C7" s="31"/>
    </row>
    <row r="8" spans="2:5" ht="27" customHeight="1" x14ac:dyDescent="0.25">
      <c r="B8" s="32" t="s">
        <v>7</v>
      </c>
      <c r="C8" s="33"/>
    </row>
    <row r="9" spans="2:5" ht="25.5" customHeight="1" x14ac:dyDescent="0.25">
      <c r="B9" s="7" t="s">
        <v>31</v>
      </c>
      <c r="C9" s="26">
        <v>-28625.11</v>
      </c>
    </row>
    <row r="10" spans="2:5" ht="12" customHeight="1" x14ac:dyDescent="0.25">
      <c r="B10" s="5" t="s">
        <v>32</v>
      </c>
      <c r="C10" s="26">
        <v>-90841.31</v>
      </c>
    </row>
    <row r="11" spans="2:5" ht="12" customHeight="1" x14ac:dyDescent="0.25">
      <c r="B11" s="5" t="s">
        <v>14</v>
      </c>
      <c r="C11" s="27">
        <f>719855.94</f>
        <v>719855.94</v>
      </c>
    </row>
    <row r="12" spans="2:5" ht="12" customHeight="1" x14ac:dyDescent="0.25">
      <c r="B12" s="5" t="s">
        <v>15</v>
      </c>
      <c r="C12" s="28">
        <f>719136.8</f>
        <v>719136.8</v>
      </c>
    </row>
    <row r="13" spans="2:5" ht="12" customHeight="1" x14ac:dyDescent="0.25">
      <c r="B13" s="5" t="s">
        <v>19</v>
      </c>
      <c r="C13" s="28">
        <v>0</v>
      </c>
      <c r="E13" s="2"/>
    </row>
    <row r="14" spans="2:5" ht="12" customHeight="1" x14ac:dyDescent="0.25">
      <c r="B14" s="5" t="s">
        <v>16</v>
      </c>
      <c r="C14" s="29">
        <f>C13+C12</f>
        <v>719136.8</v>
      </c>
      <c r="E14" s="24"/>
    </row>
    <row r="15" spans="2:5" ht="25.5" customHeight="1" x14ac:dyDescent="0.25">
      <c r="B15" s="32" t="s">
        <v>17</v>
      </c>
      <c r="C15" s="33"/>
    </row>
    <row r="16" spans="2:5" ht="12" customHeight="1" x14ac:dyDescent="0.25">
      <c r="B16" s="20" t="s">
        <v>1</v>
      </c>
      <c r="C16" s="22"/>
    </row>
    <row r="17" spans="2:5" ht="12" customHeight="1" x14ac:dyDescent="0.25">
      <c r="B17" s="21" t="s">
        <v>8</v>
      </c>
      <c r="C17" s="23">
        <f>32647.56</f>
        <v>32647.56</v>
      </c>
      <c r="E17" s="24"/>
    </row>
    <row r="18" spans="2:5" ht="12" customHeight="1" x14ac:dyDescent="0.25">
      <c r="B18" s="17" t="s">
        <v>9</v>
      </c>
      <c r="C18" s="16">
        <f>2953.07</f>
        <v>2953.07</v>
      </c>
    </row>
    <row r="19" spans="2:5" ht="12" customHeight="1" x14ac:dyDescent="0.25">
      <c r="B19" s="17" t="s">
        <v>10</v>
      </c>
      <c r="C19" s="18">
        <f>5671.72</f>
        <v>5671.72</v>
      </c>
    </row>
    <row r="20" spans="2:5" ht="12" customHeight="1" x14ac:dyDescent="0.25">
      <c r="B20" s="17" t="s">
        <v>11</v>
      </c>
      <c r="C20" s="18">
        <f>3796.77</f>
        <v>3796.77</v>
      </c>
    </row>
    <row r="21" spans="2:5" ht="12" customHeight="1" x14ac:dyDescent="0.25">
      <c r="B21" s="17" t="s">
        <v>12</v>
      </c>
      <c r="C21" s="18">
        <f>125388+23250+7000+3420+7938.12+10999+3860+90900</f>
        <v>272755.12</v>
      </c>
    </row>
    <row r="22" spans="2:5" ht="12" customHeight="1" x14ac:dyDescent="0.25">
      <c r="B22" s="17" t="s">
        <v>13</v>
      </c>
      <c r="C22" s="19">
        <f>8726.98</f>
        <v>8726.98</v>
      </c>
    </row>
    <row r="23" spans="2:5" ht="12" customHeight="1" x14ac:dyDescent="0.25">
      <c r="B23" s="17" t="s">
        <v>20</v>
      </c>
      <c r="C23" s="18">
        <f>27840</f>
        <v>27840</v>
      </c>
    </row>
    <row r="24" spans="2:5" ht="12" customHeight="1" x14ac:dyDescent="0.25">
      <c r="B24" s="17" t="s">
        <v>21</v>
      </c>
      <c r="C24" s="18">
        <f>23361.72</f>
        <v>23361.72</v>
      </c>
    </row>
    <row r="25" spans="2:5" ht="12" customHeight="1" x14ac:dyDescent="0.25">
      <c r="B25" s="17" t="s">
        <v>26</v>
      </c>
      <c r="C25" s="18">
        <f>4951.62</f>
        <v>4951.62</v>
      </c>
    </row>
    <row r="26" spans="2:5" ht="12" customHeight="1" x14ac:dyDescent="0.25">
      <c r="B26" s="17" t="s">
        <v>22</v>
      </c>
      <c r="C26" s="19">
        <f>5862.77</f>
        <v>5862.77</v>
      </c>
    </row>
    <row r="27" spans="2:5" ht="12" customHeight="1" x14ac:dyDescent="0.25">
      <c r="B27" s="17" t="s">
        <v>23</v>
      </c>
      <c r="C27" s="18">
        <f>11239.38+18355.37+500</f>
        <v>30094.75</v>
      </c>
    </row>
    <row r="28" spans="2:5" ht="12" customHeight="1" x14ac:dyDescent="0.25">
      <c r="B28" s="17" t="s">
        <v>24</v>
      </c>
      <c r="C28" s="18">
        <f>4836.51+41062.68+1726.27</f>
        <v>47625.46</v>
      </c>
    </row>
    <row r="29" spans="2:5" ht="12" customHeight="1" x14ac:dyDescent="0.25">
      <c r="B29" s="17" t="s">
        <v>25</v>
      </c>
      <c r="C29" s="18">
        <f>8657.34+3090.02</f>
        <v>11747.36</v>
      </c>
    </row>
    <row r="30" spans="2:5" ht="12" customHeight="1" x14ac:dyDescent="0.25">
      <c r="B30" s="17" t="s">
        <v>44</v>
      </c>
      <c r="C30" s="18">
        <f>31250</f>
        <v>31250</v>
      </c>
    </row>
    <row r="31" spans="2:5" ht="12" customHeight="1" x14ac:dyDescent="0.25">
      <c r="B31" s="17" t="s">
        <v>45</v>
      </c>
      <c r="C31" s="18">
        <f>62916.94</f>
        <v>62916.94</v>
      </c>
    </row>
    <row r="32" spans="2:5" ht="28.5" customHeight="1" x14ac:dyDescent="0.25">
      <c r="B32" s="9" t="s">
        <v>18</v>
      </c>
      <c r="C32" s="10"/>
    </row>
    <row r="33" spans="2:5" ht="12" customHeight="1" x14ac:dyDescent="0.25">
      <c r="B33" s="17" t="s">
        <v>40</v>
      </c>
      <c r="C33" s="15">
        <f>15250</f>
        <v>15250</v>
      </c>
      <c r="E33" s="24"/>
    </row>
    <row r="34" spans="2:5" ht="12" customHeight="1" x14ac:dyDescent="0.25">
      <c r="B34" s="17" t="s">
        <v>37</v>
      </c>
      <c r="C34" s="15">
        <f>6549</f>
        <v>6549</v>
      </c>
      <c r="E34" s="24"/>
    </row>
    <row r="35" spans="2:5" ht="12" customHeight="1" x14ac:dyDescent="0.25">
      <c r="B35" s="17" t="s">
        <v>46</v>
      </c>
      <c r="C35" s="15">
        <f>4008+2579</f>
        <v>6587</v>
      </c>
      <c r="E35" s="24"/>
    </row>
    <row r="36" spans="2:5" ht="12" customHeight="1" x14ac:dyDescent="0.25">
      <c r="B36" s="17" t="s">
        <v>39</v>
      </c>
      <c r="C36" s="15">
        <f>13200</f>
        <v>13200</v>
      </c>
      <c r="E36" s="24"/>
    </row>
    <row r="37" spans="2:5" ht="12" customHeight="1" x14ac:dyDescent="0.25">
      <c r="B37" s="17" t="s">
        <v>35</v>
      </c>
      <c r="C37" s="15">
        <v>54331.9</v>
      </c>
      <c r="E37" s="24"/>
    </row>
    <row r="38" spans="2:5" ht="12" customHeight="1" x14ac:dyDescent="0.25">
      <c r="B38" s="17" t="s">
        <v>38</v>
      </c>
      <c r="C38" s="15">
        <f>160645+160645</f>
        <v>321290</v>
      </c>
      <c r="E38" s="24"/>
    </row>
    <row r="39" spans="2:5" ht="12" customHeight="1" x14ac:dyDescent="0.25">
      <c r="B39" s="17" t="s">
        <v>43</v>
      </c>
      <c r="C39" s="15">
        <f>15777</f>
        <v>15777</v>
      </c>
      <c r="E39" s="24"/>
    </row>
    <row r="40" spans="2:5" ht="12" customHeight="1" x14ac:dyDescent="0.25">
      <c r="B40" s="17" t="s">
        <v>42</v>
      </c>
      <c r="C40" s="15">
        <f>31605</f>
        <v>31605</v>
      </c>
      <c r="E40" s="24"/>
    </row>
    <row r="41" spans="2:5" ht="12" customHeight="1" x14ac:dyDescent="0.25">
      <c r="B41" s="17" t="s">
        <v>41</v>
      </c>
      <c r="C41" s="15">
        <f>4928</f>
        <v>4928</v>
      </c>
      <c r="E41" s="24"/>
    </row>
    <row r="42" spans="2:5" ht="12" customHeight="1" x14ac:dyDescent="0.25">
      <c r="B42" s="17" t="s">
        <v>36</v>
      </c>
      <c r="C42" s="15">
        <f>15606+9400</f>
        <v>25006</v>
      </c>
      <c r="E42" s="24"/>
    </row>
    <row r="43" spans="2:5" ht="24.75" customHeight="1" x14ac:dyDescent="0.25">
      <c r="B43" s="11" t="s">
        <v>33</v>
      </c>
      <c r="C43" s="25">
        <f>C9+C12-C11</f>
        <v>-29344.249999999884</v>
      </c>
      <c r="D43" s="14"/>
      <c r="E43" s="24"/>
    </row>
    <row r="44" spans="2:5" ht="26.25" customHeight="1" x14ac:dyDescent="0.25">
      <c r="B44" s="12" t="s">
        <v>34</v>
      </c>
      <c r="C44" s="25">
        <f>C10+C14-C17-C18-C20-C19-C21-C22-C23-C24-C25-C26-C27-C28-C29-C31-C33-C34-C35-C36-C37-C38-C30-C39-C40-C41-C42</f>
        <v>-438430.25</v>
      </c>
      <c r="D44" s="14"/>
      <c r="E44" s="14"/>
    </row>
    <row r="45" spans="2:5" ht="12" customHeight="1" x14ac:dyDescent="0.25">
      <c r="B45" s="13" t="s">
        <v>4</v>
      </c>
      <c r="C45" s="8"/>
    </row>
    <row r="46" spans="2:5" ht="12" customHeight="1" x14ac:dyDescent="0.25">
      <c r="B46" s="8" t="s">
        <v>5</v>
      </c>
      <c r="C46" s="8"/>
    </row>
    <row r="47" spans="2:5" ht="12" customHeight="1" x14ac:dyDescent="0.25">
      <c r="B47" s="13" t="s">
        <v>6</v>
      </c>
      <c r="C47" s="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2022-02-28T09:33:46Z</dcterms:modified>
</cp:coreProperties>
</file>